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2. Субвенции\1.Субвенция по проведению дезинсекции и дератизации\"/>
    </mc:Choice>
  </mc:AlternateContent>
  <bookViews>
    <workbookView xWindow="4590" yWindow="-15" windowWidth="23985" windowHeight="12390" tabRatio="884" activeTab="2"/>
  </bookViews>
  <sheets>
    <sheet name="2020 год" sheetId="9" r:id="rId1"/>
    <sheet name="2021 год" sheetId="10" r:id="rId2"/>
    <sheet name="2022 год" sheetId="14" r:id="rId3"/>
  </sheets>
  <definedNames>
    <definedName name="_xlnm._FilterDatabase" localSheetId="0" hidden="1">'2020 год'!$A$3:$O$26</definedName>
    <definedName name="_xlnm._FilterDatabase" localSheetId="1" hidden="1">'2021 год'!$A$3:$O$26</definedName>
    <definedName name="_xlnm._FilterDatabase" localSheetId="2" hidden="1">'2022 год'!$A$3:$O$26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6" i="14" l="1"/>
  <c r="H26" i="14"/>
  <c r="B25" i="14"/>
  <c r="B24" i="14"/>
  <c r="C23" i="14"/>
  <c r="B23" i="14" s="1"/>
  <c r="B22" i="14"/>
  <c r="B21" i="14"/>
  <c r="B20" i="14"/>
  <c r="B19" i="14"/>
  <c r="B18" i="14"/>
  <c r="C17" i="14"/>
  <c r="B17" i="14" s="1"/>
  <c r="B16" i="14"/>
  <c r="C15" i="14"/>
  <c r="B15" i="14" s="1"/>
  <c r="B14" i="14"/>
  <c r="B13" i="14"/>
  <c r="B12" i="14"/>
  <c r="B11" i="14"/>
  <c r="B10" i="14"/>
  <c r="B9" i="14"/>
  <c r="C8" i="14"/>
  <c r="B8" i="14" s="1"/>
  <c r="B7" i="14"/>
  <c r="C6" i="14"/>
  <c r="B6" i="14" s="1"/>
  <c r="B5" i="14"/>
  <c r="B4" i="14"/>
  <c r="M26" i="10"/>
  <c r="H26" i="10"/>
  <c r="B25" i="10"/>
  <c r="B24" i="10"/>
  <c r="C23" i="10"/>
  <c r="B23" i="10" s="1"/>
  <c r="B22" i="10"/>
  <c r="B21" i="10"/>
  <c r="B20" i="10"/>
  <c r="B19" i="10"/>
  <c r="B18" i="10"/>
  <c r="C17" i="10"/>
  <c r="B17" i="10"/>
  <c r="B16" i="10"/>
  <c r="C15" i="10"/>
  <c r="B15" i="10" s="1"/>
  <c r="B14" i="10"/>
  <c r="B13" i="10"/>
  <c r="B12" i="10"/>
  <c r="B11" i="10"/>
  <c r="B10" i="10"/>
  <c r="B9" i="10"/>
  <c r="C8" i="10"/>
  <c r="B8" i="10" s="1"/>
  <c r="B7" i="10"/>
  <c r="C6" i="10"/>
  <c r="B6" i="10" s="1"/>
  <c r="B5" i="10"/>
  <c r="B4" i="10"/>
  <c r="B5" i="9"/>
  <c r="B7" i="9"/>
  <c r="B9" i="9"/>
  <c r="B10" i="9"/>
  <c r="B11" i="9"/>
  <c r="B12" i="9"/>
  <c r="B13" i="9"/>
  <c r="B14" i="9"/>
  <c r="B16" i="9"/>
  <c r="B18" i="9"/>
  <c r="B19" i="9"/>
  <c r="B20" i="9"/>
  <c r="B21" i="9"/>
  <c r="B22" i="9"/>
  <c r="B24" i="9"/>
  <c r="B25" i="9"/>
  <c r="B4" i="9"/>
  <c r="M26" i="9"/>
  <c r="H26" i="9"/>
  <c r="C23" i="9"/>
  <c r="B23" i="9" s="1"/>
  <c r="C17" i="9"/>
  <c r="B17" i="9" s="1"/>
  <c r="C15" i="9"/>
  <c r="B15" i="9" s="1"/>
  <c r="C8" i="9"/>
  <c r="B8" i="9" s="1"/>
  <c r="C6" i="9"/>
  <c r="B6" i="9" s="1"/>
  <c r="B26" i="14" l="1"/>
  <c r="C26" i="14"/>
  <c r="B26" i="10"/>
  <c r="C26" i="10"/>
  <c r="B26" i="9"/>
  <c r="C26" i="9"/>
</calcChain>
</file>

<file path=xl/sharedStrings.xml><?xml version="1.0" encoding="utf-8"?>
<sst xmlns="http://schemas.openxmlformats.org/spreadsheetml/2006/main" count="159" uniqueCount="55">
  <si>
    <t>Cдез</t>
  </si>
  <si>
    <t xml:space="preserve"> Сдезк</t>
  </si>
  <si>
    <t xml:space="preserve">Sдез </t>
  </si>
  <si>
    <t>Доля площади, подлежащая контролю до и после проведения мероприятий дезинсекции, процентов</t>
  </si>
  <si>
    <t>А = Афот x Ч</t>
  </si>
  <si>
    <t xml:space="preserve">Ч </t>
  </si>
  <si>
    <t>Нефтеюганск</t>
  </si>
  <si>
    <t>Сургут</t>
  </si>
  <si>
    <t xml:space="preserve">Ханты-Мансийск </t>
  </si>
  <si>
    <t>Нижневартовск</t>
  </si>
  <si>
    <t>Мегион</t>
  </si>
  <si>
    <t>Урай</t>
  </si>
  <si>
    <t>Когалым</t>
  </si>
  <si>
    <t>Радужный</t>
  </si>
  <si>
    <t>Лангепас</t>
  </si>
  <si>
    <t>Нягань</t>
  </si>
  <si>
    <t>Пыть-Ях</t>
  </si>
  <si>
    <t>Покачи</t>
  </si>
  <si>
    <t>Югорск</t>
  </si>
  <si>
    <t>Белоярский</t>
  </si>
  <si>
    <t xml:space="preserve">Березовский </t>
  </si>
  <si>
    <t>Кондинский</t>
  </si>
  <si>
    <t xml:space="preserve">Октябрьский </t>
  </si>
  <si>
    <t xml:space="preserve">Сургутский </t>
  </si>
  <si>
    <t>Советский</t>
  </si>
  <si>
    <t xml:space="preserve">Ханты-Мансийский </t>
  </si>
  <si>
    <t>Нижневартовский</t>
  </si>
  <si>
    <t>Нефтеюганский</t>
  </si>
  <si>
    <t>Объем субвенции на организацию осуществления мероприятий по дезинсекции и дератизации, тыс. рублей</t>
  </si>
  <si>
    <t>Р=Рдез+Рдер+А</t>
  </si>
  <si>
    <t>Dдез</t>
  </si>
  <si>
    <t>Sдер</t>
  </si>
  <si>
    <t xml:space="preserve">Сдер </t>
  </si>
  <si>
    <t>Dдер</t>
  </si>
  <si>
    <t>Рдез=(Sдез*Сдез)+(Sдез*Dдез*Сдезк)</t>
  </si>
  <si>
    <t>Рдез=(Sдер*Сдер)+(Sдер*Dдер*Сдерк)</t>
  </si>
  <si>
    <t xml:space="preserve"> Объем расходов для осуществления переданных отдельных государственных полномочий по организации осуществления мероприятий по проведению дезинсекции, тыс рублей</t>
  </si>
  <si>
    <t>Норматив расходов на организацию осуществления мероприятий по проведению дезинсекции, в расчете на 1 гектар обрабатываемой площади, рублей</t>
  </si>
  <si>
    <t>Норматив расходов на осуществление мероприятий по контролю эффективности проведения дезинсекции, рублей</t>
  </si>
  <si>
    <t>Площадь в муниципальном образовании, подлежащая дезинсекции, гектаров</t>
  </si>
  <si>
    <t>Объем расходов для осуществления переданных отдельных государственных полномочий по организации осуществления мероприятий по проведению дератизации, тыс рублей</t>
  </si>
  <si>
    <t xml:space="preserve"> Площадь в муниципальном образовании, подлежащая дератизации, гектаров</t>
  </si>
  <si>
    <t xml:space="preserve">Доля площади, подлежащая контролю до и после проведения дератизации, процентов </t>
  </si>
  <si>
    <t>Объем расходов на администрирование переданных отдельных государственных полномочий, тыс.рублей</t>
  </si>
  <si>
    <t>Норматив расходов на администрирование переданных отдельных государственных полномочий
х, тыс.рублей</t>
  </si>
  <si>
    <t xml:space="preserve"> Число должностей работников, непосредственно осуществляющих администрирование переданных отдельных государственных полномочий, единиц</t>
  </si>
  <si>
    <t>На</t>
  </si>
  <si>
    <t>Сдерк</t>
  </si>
  <si>
    <t>Норматив расходов на организацию осуществления мероприятий по проведению дератизации,   рублей</t>
  </si>
  <si>
    <t>Норматив расходов на осуществление мероприятий по контролю эффективности проведения дератизации, рублей</t>
  </si>
  <si>
    <t>Наименование муниципального образования</t>
  </si>
  <si>
    <t xml:space="preserve">Расчет и распределение субвенций бюджетам муниципальных районов и городских округов на 2020 год на организацию осуществления мероприятий по проведению дезинсекции и дератизации в Ханты-Мансийском                                                                                                        автономном округе-Югре </t>
  </si>
  <si>
    <t>Итого</t>
  </si>
  <si>
    <t xml:space="preserve">Расчет и распределение субвенций бюджетам муниципальных районов и городских округов на 2021 год на организацию осуществления мероприятий по проведению дезинсекции и дератизации в Ханты-Мансийском                                                                                                        автономном округе-Югре </t>
  </si>
  <si>
    <t xml:space="preserve">Расчет и распределение субвенций бюджетам муниципальных районов и городских округов на 2022 год на организацию осуществления мероприятий по проведению дезинсекции и дератизации в Ханты-Мансийском                                                                                                        автономном округе-Югре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</si>
</sst>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 applyAlignment="1">
      <alignment horizontal="left" vertical="center"/>
    </xf>
    <xf numFmtId="164" fontId="0" fillId="0" borderId="0" xfId="0" applyNumberFormat="1" applyFill="1"/>
    <xf numFmtId="0" fontId="0" fillId="0" borderId="0" xfId="0" applyAlignment="1">
      <alignment vertical="center"/>
    </xf>
    <xf numFmtId="0" fontId="0" fillId="2" borderId="0" xfId="0" applyFill="1"/>
    <xf numFmtId="164" fontId="0" fillId="0" borderId="0" xfId="0" applyNumberFormat="1"/>
    <xf numFmtId="4" fontId="1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70" zoomScaleNormal="70" workbookViewId="0">
      <selection activeCell="F6" sqref="F6"/>
    </sheetView>
  </sheetViews>
  <sheetFormatPr defaultRowHeight="15" x14ac:dyDescent="0.25"/>
  <cols>
    <col min="1" max="1" width="23.42578125" customWidth="1"/>
    <col min="2" max="2" width="17.42578125" customWidth="1"/>
    <col min="3" max="3" width="20.28515625" customWidth="1"/>
    <col min="4" max="4" width="19" customWidth="1"/>
    <col min="5" max="7" width="16.42578125" customWidth="1"/>
    <col min="8" max="8" width="19.42578125" style="2" customWidth="1"/>
    <col min="9" max="9" width="15.42578125" customWidth="1"/>
    <col min="10" max="10" width="18.140625" customWidth="1"/>
    <col min="11" max="11" width="14.42578125" customWidth="1"/>
    <col min="12" max="12" width="15" customWidth="1"/>
    <col min="13" max="13" width="16.7109375" customWidth="1"/>
    <col min="14" max="15" width="15.7109375" customWidth="1"/>
  </cols>
  <sheetData>
    <row r="1" spans="1:15" ht="62.25" customHeight="1" x14ac:dyDescent="0.25">
      <c r="A1" s="21" t="s">
        <v>51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95" x14ac:dyDescent="0.25">
      <c r="A2" s="8" t="s">
        <v>50</v>
      </c>
      <c r="B2" s="8" t="s">
        <v>28</v>
      </c>
      <c r="C2" s="8" t="s">
        <v>36</v>
      </c>
      <c r="D2" s="8" t="s">
        <v>37</v>
      </c>
      <c r="E2" s="8" t="s">
        <v>38</v>
      </c>
      <c r="F2" s="8" t="s">
        <v>39</v>
      </c>
      <c r="G2" s="8" t="s">
        <v>3</v>
      </c>
      <c r="H2" s="8" t="s">
        <v>40</v>
      </c>
      <c r="I2" s="8" t="s">
        <v>41</v>
      </c>
      <c r="J2" s="8" t="s">
        <v>48</v>
      </c>
      <c r="K2" s="8" t="s">
        <v>42</v>
      </c>
      <c r="L2" s="8" t="s">
        <v>49</v>
      </c>
      <c r="M2" s="9" t="s">
        <v>43</v>
      </c>
      <c r="N2" s="8" t="s">
        <v>44</v>
      </c>
      <c r="O2" s="8" t="s">
        <v>45</v>
      </c>
    </row>
    <row r="3" spans="1:15" s="3" customFormat="1" ht="42.75" x14ac:dyDescent="0.25">
      <c r="A3" s="10"/>
      <c r="B3" s="11" t="s">
        <v>29</v>
      </c>
      <c r="C3" s="11" t="s">
        <v>34</v>
      </c>
      <c r="D3" s="11" t="s">
        <v>0</v>
      </c>
      <c r="E3" s="11" t="s">
        <v>1</v>
      </c>
      <c r="F3" s="11" t="s">
        <v>2</v>
      </c>
      <c r="G3" s="11" t="s">
        <v>30</v>
      </c>
      <c r="H3" s="11" t="s">
        <v>35</v>
      </c>
      <c r="I3" s="11" t="s">
        <v>31</v>
      </c>
      <c r="J3" s="11" t="s">
        <v>32</v>
      </c>
      <c r="K3" s="11" t="s">
        <v>33</v>
      </c>
      <c r="L3" s="11" t="s">
        <v>47</v>
      </c>
      <c r="M3" s="12" t="s">
        <v>4</v>
      </c>
      <c r="N3" s="11" t="s">
        <v>46</v>
      </c>
      <c r="O3" s="11" t="s">
        <v>5</v>
      </c>
    </row>
    <row r="4" spans="1:15" ht="18.75" x14ac:dyDescent="0.25">
      <c r="A4" s="1" t="s">
        <v>6</v>
      </c>
      <c r="B4" s="14">
        <f>C4+H4+M4</f>
        <v>7566.8</v>
      </c>
      <c r="C4" s="15">
        <v>6875.5</v>
      </c>
      <c r="D4" s="6">
        <v>6724.4</v>
      </c>
      <c r="E4" s="6">
        <v>4914.5</v>
      </c>
      <c r="F4" s="6">
        <v>952.83</v>
      </c>
      <c r="G4" s="6">
        <v>10</v>
      </c>
      <c r="H4" s="15">
        <v>654</v>
      </c>
      <c r="I4" s="6">
        <v>113.5</v>
      </c>
      <c r="J4" s="6">
        <v>5335.56</v>
      </c>
      <c r="K4" s="6">
        <v>10</v>
      </c>
      <c r="L4" s="6">
        <v>4268.97</v>
      </c>
      <c r="M4" s="15">
        <v>37.299999999999997</v>
      </c>
      <c r="N4" s="16">
        <v>1242.2</v>
      </c>
      <c r="O4" s="16">
        <v>0.03</v>
      </c>
    </row>
    <row r="5" spans="1:15" ht="18.75" x14ac:dyDescent="0.25">
      <c r="A5" s="1" t="s">
        <v>7</v>
      </c>
      <c r="B5" s="14">
        <f t="shared" ref="B5:B25" si="0">C5+H5+M5</f>
        <v>3197.6</v>
      </c>
      <c r="C5" s="15">
        <v>2469.6</v>
      </c>
      <c r="D5" s="6">
        <v>6724.4</v>
      </c>
      <c r="E5" s="6">
        <v>4914.5</v>
      </c>
      <c r="F5" s="6">
        <v>342.24</v>
      </c>
      <c r="G5" s="6">
        <v>10</v>
      </c>
      <c r="H5" s="15">
        <v>688.4</v>
      </c>
      <c r="I5" s="6">
        <v>119.47</v>
      </c>
      <c r="J5" s="6">
        <v>5335.56</v>
      </c>
      <c r="K5" s="6">
        <v>10</v>
      </c>
      <c r="L5" s="6">
        <v>4268.97</v>
      </c>
      <c r="M5" s="15">
        <v>39.6</v>
      </c>
      <c r="N5" s="16">
        <v>1321.57</v>
      </c>
      <c r="O5" s="16">
        <v>0.03</v>
      </c>
    </row>
    <row r="6" spans="1:15" ht="18.75" x14ac:dyDescent="0.25">
      <c r="A6" s="1" t="s">
        <v>8</v>
      </c>
      <c r="B6" s="14">
        <f t="shared" si="0"/>
        <v>5521.4000000000005</v>
      </c>
      <c r="C6" s="15">
        <f>5224+0.1</f>
        <v>5224.1000000000004</v>
      </c>
      <c r="D6" s="6">
        <v>6724.4</v>
      </c>
      <c r="E6" s="6">
        <v>4914.5</v>
      </c>
      <c r="F6" s="6">
        <v>723.96</v>
      </c>
      <c r="G6" s="6">
        <v>10</v>
      </c>
      <c r="H6" s="15">
        <v>261.7</v>
      </c>
      <c r="I6" s="6">
        <v>45.42</v>
      </c>
      <c r="J6" s="6">
        <v>5335.56</v>
      </c>
      <c r="K6" s="6">
        <v>10</v>
      </c>
      <c r="L6" s="6">
        <v>4268.97</v>
      </c>
      <c r="M6" s="15">
        <v>35.6</v>
      </c>
      <c r="N6" s="16">
        <v>1187.8</v>
      </c>
      <c r="O6" s="16">
        <v>0.03</v>
      </c>
    </row>
    <row r="7" spans="1:15" ht="18.75" x14ac:dyDescent="0.25">
      <c r="A7" s="1" t="s">
        <v>9</v>
      </c>
      <c r="B7" s="14">
        <f t="shared" si="0"/>
        <v>4712.9000000000005</v>
      </c>
      <c r="C7" s="15">
        <v>3290.3</v>
      </c>
      <c r="D7" s="6">
        <v>6724.4</v>
      </c>
      <c r="E7" s="6">
        <v>4914.5</v>
      </c>
      <c r="F7" s="6">
        <v>455.98</v>
      </c>
      <c r="G7" s="6">
        <v>10</v>
      </c>
      <c r="H7" s="15">
        <v>1383</v>
      </c>
      <c r="I7" s="6">
        <v>240</v>
      </c>
      <c r="J7" s="6">
        <v>5335.56</v>
      </c>
      <c r="K7" s="6">
        <v>10</v>
      </c>
      <c r="L7" s="6">
        <v>4268.97</v>
      </c>
      <c r="M7" s="15">
        <v>39.6</v>
      </c>
      <c r="N7" s="16">
        <v>1321.57</v>
      </c>
      <c r="O7" s="16">
        <v>0.03</v>
      </c>
    </row>
    <row r="8" spans="1:15" ht="18.75" x14ac:dyDescent="0.25">
      <c r="A8" s="1" t="s">
        <v>10</v>
      </c>
      <c r="B8" s="14">
        <f t="shared" si="0"/>
        <v>888.4</v>
      </c>
      <c r="C8" s="15">
        <f>637.4+0.1</f>
        <v>637.5</v>
      </c>
      <c r="D8" s="6">
        <v>6724.4</v>
      </c>
      <c r="E8" s="6">
        <v>4914.5</v>
      </c>
      <c r="F8" s="7">
        <v>88.34</v>
      </c>
      <c r="G8" s="6">
        <v>10</v>
      </c>
      <c r="H8" s="15">
        <v>215.3</v>
      </c>
      <c r="I8" s="6">
        <v>37.369999999999997</v>
      </c>
      <c r="J8" s="6">
        <v>5335.56</v>
      </c>
      <c r="K8" s="6">
        <v>10</v>
      </c>
      <c r="L8" s="6">
        <v>4268.97</v>
      </c>
      <c r="M8" s="15">
        <v>35.6</v>
      </c>
      <c r="N8" s="16">
        <v>1187.8</v>
      </c>
      <c r="O8" s="16">
        <v>0.03</v>
      </c>
    </row>
    <row r="9" spans="1:15" ht="18.75" x14ac:dyDescent="0.25">
      <c r="A9" s="1" t="s">
        <v>11</v>
      </c>
      <c r="B9" s="14">
        <f t="shared" si="0"/>
        <v>828.5</v>
      </c>
      <c r="C9" s="15">
        <v>655.4</v>
      </c>
      <c r="D9" s="6">
        <v>6724.4</v>
      </c>
      <c r="E9" s="6">
        <v>4914.5</v>
      </c>
      <c r="F9" s="6">
        <v>90.83</v>
      </c>
      <c r="G9" s="6">
        <v>10</v>
      </c>
      <c r="H9" s="15">
        <v>139.1</v>
      </c>
      <c r="I9" s="6">
        <v>24.14</v>
      </c>
      <c r="J9" s="6">
        <v>5335.56</v>
      </c>
      <c r="K9" s="6">
        <v>10</v>
      </c>
      <c r="L9" s="6">
        <v>4268.97</v>
      </c>
      <c r="M9" s="15">
        <v>34</v>
      </c>
      <c r="N9" s="16">
        <v>1133.4100000000001</v>
      </c>
      <c r="O9" s="16">
        <v>0.03</v>
      </c>
    </row>
    <row r="10" spans="1:15" ht="18.75" x14ac:dyDescent="0.25">
      <c r="A10" s="1" t="s">
        <v>12</v>
      </c>
      <c r="B10" s="14">
        <f t="shared" si="0"/>
        <v>992.2</v>
      </c>
      <c r="C10" s="15">
        <v>822.2</v>
      </c>
      <c r="D10" s="6">
        <v>6724.4</v>
      </c>
      <c r="E10" s="6">
        <v>4914.5</v>
      </c>
      <c r="F10" s="6">
        <v>113.94</v>
      </c>
      <c r="G10" s="6">
        <v>10</v>
      </c>
      <c r="H10" s="15">
        <v>134.4</v>
      </c>
      <c r="I10" s="6">
        <v>23.32</v>
      </c>
      <c r="J10" s="6">
        <v>5335.56</v>
      </c>
      <c r="K10" s="6">
        <v>10</v>
      </c>
      <c r="L10" s="6">
        <v>4268.97</v>
      </c>
      <c r="M10" s="15">
        <v>35.6</v>
      </c>
      <c r="N10" s="16">
        <v>1187.8</v>
      </c>
      <c r="O10" s="16">
        <v>0.03</v>
      </c>
    </row>
    <row r="11" spans="1:15" ht="18.75" x14ac:dyDescent="0.25">
      <c r="A11" s="1" t="s">
        <v>13</v>
      </c>
      <c r="B11" s="14">
        <f t="shared" si="0"/>
        <v>336.5</v>
      </c>
      <c r="C11" s="15">
        <v>168.1</v>
      </c>
      <c r="D11" s="6">
        <v>6724.4</v>
      </c>
      <c r="E11" s="6">
        <v>4914.5</v>
      </c>
      <c r="F11" s="6">
        <v>23.302</v>
      </c>
      <c r="G11" s="6">
        <v>10</v>
      </c>
      <c r="H11" s="15">
        <v>134.4</v>
      </c>
      <c r="I11" s="6">
        <v>23.32</v>
      </c>
      <c r="J11" s="6">
        <v>5335.56</v>
      </c>
      <c r="K11" s="6">
        <v>10</v>
      </c>
      <c r="L11" s="6">
        <v>4268.97</v>
      </c>
      <c r="M11" s="15">
        <v>34</v>
      </c>
      <c r="N11" s="16">
        <v>1133.4100000000001</v>
      </c>
      <c r="O11" s="16">
        <v>0.03</v>
      </c>
    </row>
    <row r="12" spans="1:15" ht="18.75" x14ac:dyDescent="0.25">
      <c r="A12" s="1" t="s">
        <v>14</v>
      </c>
      <c r="B12" s="14">
        <f t="shared" si="0"/>
        <v>1251.2</v>
      </c>
      <c r="C12" s="15">
        <v>1085.2</v>
      </c>
      <c r="D12" s="6">
        <v>6724.4</v>
      </c>
      <c r="E12" s="6">
        <v>4914.5</v>
      </c>
      <c r="F12" s="6">
        <v>150.38999999999999</v>
      </c>
      <c r="G12" s="6">
        <v>10</v>
      </c>
      <c r="H12" s="15">
        <v>132</v>
      </c>
      <c r="I12" s="6">
        <v>22.91</v>
      </c>
      <c r="J12" s="6">
        <v>5335.56</v>
      </c>
      <c r="K12" s="6">
        <v>10</v>
      </c>
      <c r="L12" s="6">
        <v>4268.97</v>
      </c>
      <c r="M12" s="15">
        <v>34</v>
      </c>
      <c r="N12" s="16">
        <v>1133.4100000000001</v>
      </c>
      <c r="O12" s="16">
        <v>0.03</v>
      </c>
    </row>
    <row r="13" spans="1:15" ht="18.75" x14ac:dyDescent="0.25">
      <c r="A13" s="1" t="s">
        <v>15</v>
      </c>
      <c r="B13" s="14">
        <f t="shared" si="0"/>
        <v>1730.6</v>
      </c>
      <c r="C13" s="15">
        <v>1430.9</v>
      </c>
      <c r="D13" s="6">
        <v>6724.4</v>
      </c>
      <c r="E13" s="6">
        <v>4914.5</v>
      </c>
      <c r="F13" s="6">
        <v>198.30199999999999</v>
      </c>
      <c r="G13" s="6">
        <v>10</v>
      </c>
      <c r="H13" s="15">
        <v>264.10000000000002</v>
      </c>
      <c r="I13" s="6">
        <v>45.83</v>
      </c>
      <c r="J13" s="6">
        <v>5335.56</v>
      </c>
      <c r="K13" s="6">
        <v>10</v>
      </c>
      <c r="L13" s="6">
        <v>4268.97</v>
      </c>
      <c r="M13" s="15">
        <v>35.6</v>
      </c>
      <c r="N13" s="16">
        <v>1187.8</v>
      </c>
      <c r="O13" s="16">
        <v>0.03</v>
      </c>
    </row>
    <row r="14" spans="1:15" ht="18.75" x14ac:dyDescent="0.25">
      <c r="A14" s="1" t="s">
        <v>16</v>
      </c>
      <c r="B14" s="14">
        <f t="shared" si="0"/>
        <v>3223.1</v>
      </c>
      <c r="C14" s="15">
        <v>3054.7</v>
      </c>
      <c r="D14" s="6">
        <v>6724.4</v>
      </c>
      <c r="E14" s="6">
        <v>4914.5</v>
      </c>
      <c r="F14" s="6">
        <v>423.33</v>
      </c>
      <c r="G14" s="6">
        <v>10</v>
      </c>
      <c r="H14" s="15">
        <v>134.4</v>
      </c>
      <c r="I14" s="6">
        <v>23.32</v>
      </c>
      <c r="J14" s="6">
        <v>5335.56</v>
      </c>
      <c r="K14" s="6">
        <v>10</v>
      </c>
      <c r="L14" s="6">
        <v>4268.97</v>
      </c>
      <c r="M14" s="15">
        <v>34</v>
      </c>
      <c r="N14" s="16">
        <v>1133.4100000000001</v>
      </c>
      <c r="O14" s="16">
        <v>0.03</v>
      </c>
    </row>
    <row r="15" spans="1:15" ht="18.75" x14ac:dyDescent="0.25">
      <c r="A15" s="1" t="s">
        <v>17</v>
      </c>
      <c r="B15" s="14">
        <f t="shared" si="0"/>
        <v>451.79999999999995</v>
      </c>
      <c r="C15" s="15">
        <f>303-0.1</f>
        <v>302.89999999999998</v>
      </c>
      <c r="D15" s="6">
        <v>6724.4</v>
      </c>
      <c r="E15" s="6">
        <v>4914.5</v>
      </c>
      <c r="F15" s="6">
        <v>41.989999999999995</v>
      </c>
      <c r="G15" s="6">
        <v>10</v>
      </c>
      <c r="H15" s="15">
        <v>117.4</v>
      </c>
      <c r="I15" s="6">
        <v>20.37</v>
      </c>
      <c r="J15" s="6">
        <v>5335.56</v>
      </c>
      <c r="K15" s="6">
        <v>10</v>
      </c>
      <c r="L15" s="6">
        <v>4268.97</v>
      </c>
      <c r="M15" s="15">
        <v>31.5</v>
      </c>
      <c r="N15" s="16">
        <v>1048.8</v>
      </c>
      <c r="O15" s="16">
        <v>0.03</v>
      </c>
    </row>
    <row r="16" spans="1:15" ht="18.75" x14ac:dyDescent="0.25">
      <c r="A16" s="1" t="s">
        <v>18</v>
      </c>
      <c r="B16" s="14">
        <f t="shared" si="0"/>
        <v>1355.2</v>
      </c>
      <c r="C16" s="15">
        <v>1131</v>
      </c>
      <c r="D16" s="6">
        <v>6724.4</v>
      </c>
      <c r="E16" s="6">
        <v>4914.5</v>
      </c>
      <c r="F16" s="6">
        <v>156.74</v>
      </c>
      <c r="G16" s="6">
        <v>10</v>
      </c>
      <c r="H16" s="15">
        <v>190.2</v>
      </c>
      <c r="I16" s="6">
        <v>33</v>
      </c>
      <c r="J16" s="6">
        <v>5335.56</v>
      </c>
      <c r="K16" s="6">
        <v>10</v>
      </c>
      <c r="L16" s="6">
        <v>4268.97</v>
      </c>
      <c r="M16" s="15">
        <v>34</v>
      </c>
      <c r="N16" s="16">
        <v>1133.4100000000001</v>
      </c>
      <c r="O16" s="16">
        <v>0.03</v>
      </c>
    </row>
    <row r="17" spans="1:15" s="4" customFormat="1" ht="18.75" x14ac:dyDescent="0.25">
      <c r="A17" s="1" t="s">
        <v>19</v>
      </c>
      <c r="B17" s="14">
        <f t="shared" si="0"/>
        <v>604.6</v>
      </c>
      <c r="C17" s="15">
        <f>314.6+0.1</f>
        <v>314.70000000000005</v>
      </c>
      <c r="D17" s="6">
        <v>6724.4</v>
      </c>
      <c r="E17" s="6">
        <v>4914.5</v>
      </c>
      <c r="F17" s="6">
        <v>43.601999999999997</v>
      </c>
      <c r="G17" s="6">
        <v>10</v>
      </c>
      <c r="H17" s="15">
        <v>251.3</v>
      </c>
      <c r="I17" s="6">
        <v>43.61</v>
      </c>
      <c r="J17" s="6">
        <v>5335.56</v>
      </c>
      <c r="K17" s="6">
        <v>10</v>
      </c>
      <c r="L17" s="6">
        <v>4268.97</v>
      </c>
      <c r="M17" s="15">
        <v>38.6</v>
      </c>
      <c r="N17" s="16">
        <v>1287.97</v>
      </c>
      <c r="O17" s="16">
        <v>0.03</v>
      </c>
    </row>
    <row r="18" spans="1:15" s="4" customFormat="1" ht="18.75" x14ac:dyDescent="0.25">
      <c r="A18" s="1" t="s">
        <v>20</v>
      </c>
      <c r="B18" s="14">
        <f t="shared" si="0"/>
        <v>818.9</v>
      </c>
      <c r="C18" s="15">
        <v>493.6</v>
      </c>
      <c r="D18" s="6">
        <v>6724.4</v>
      </c>
      <c r="E18" s="6">
        <v>4914.5</v>
      </c>
      <c r="F18" s="6">
        <v>68.400000000000006</v>
      </c>
      <c r="G18" s="6">
        <v>10</v>
      </c>
      <c r="H18" s="15">
        <v>286.7</v>
      </c>
      <c r="I18" s="6">
        <v>49.75</v>
      </c>
      <c r="J18" s="6">
        <v>5335.56</v>
      </c>
      <c r="K18" s="6">
        <v>10</v>
      </c>
      <c r="L18" s="6">
        <v>4268.97</v>
      </c>
      <c r="M18" s="15">
        <v>38.6</v>
      </c>
      <c r="N18" s="16">
        <v>1287.97</v>
      </c>
      <c r="O18" s="16">
        <v>0.03</v>
      </c>
    </row>
    <row r="19" spans="1:15" ht="18.75" x14ac:dyDescent="0.25">
      <c r="A19" s="1" t="s">
        <v>21</v>
      </c>
      <c r="B19" s="14">
        <f t="shared" si="0"/>
        <v>2833.5</v>
      </c>
      <c r="C19" s="15">
        <v>2444.1</v>
      </c>
      <c r="D19" s="6">
        <v>6724.4</v>
      </c>
      <c r="E19" s="6">
        <v>4914.5</v>
      </c>
      <c r="F19" s="6">
        <v>338.71000000000004</v>
      </c>
      <c r="G19" s="6">
        <v>10</v>
      </c>
      <c r="H19" s="15">
        <v>355.4</v>
      </c>
      <c r="I19" s="6">
        <v>61.67</v>
      </c>
      <c r="J19" s="6">
        <v>5335.56</v>
      </c>
      <c r="K19" s="6">
        <v>10</v>
      </c>
      <c r="L19" s="6">
        <v>4268.97</v>
      </c>
      <c r="M19" s="15">
        <v>34</v>
      </c>
      <c r="N19" s="16">
        <v>1133.4100000000001</v>
      </c>
      <c r="O19" s="16">
        <v>0.03</v>
      </c>
    </row>
    <row r="20" spans="1:15" ht="18.75" x14ac:dyDescent="0.25">
      <c r="A20" s="1" t="s">
        <v>22</v>
      </c>
      <c r="B20" s="14">
        <f t="shared" si="0"/>
        <v>2307.6999999999998</v>
      </c>
      <c r="C20" s="15">
        <v>1607.8</v>
      </c>
      <c r="D20" s="6">
        <v>6724.4</v>
      </c>
      <c r="E20" s="6">
        <v>4914.5</v>
      </c>
      <c r="F20" s="6">
        <v>222.81</v>
      </c>
      <c r="G20" s="6">
        <v>10</v>
      </c>
      <c r="H20" s="15">
        <v>665.9</v>
      </c>
      <c r="I20" s="6">
        <v>115.56</v>
      </c>
      <c r="J20" s="6">
        <v>5335.56</v>
      </c>
      <c r="K20" s="6">
        <v>10</v>
      </c>
      <c r="L20" s="6">
        <v>4268.97</v>
      </c>
      <c r="M20" s="15">
        <v>34</v>
      </c>
      <c r="N20" s="16">
        <v>1133.4100000000001</v>
      </c>
      <c r="O20" s="16">
        <v>0.03</v>
      </c>
    </row>
    <row r="21" spans="1:15" ht="18.75" x14ac:dyDescent="0.25">
      <c r="A21" s="1" t="s">
        <v>23</v>
      </c>
      <c r="B21" s="14">
        <f t="shared" si="0"/>
        <v>4717.1000000000004</v>
      </c>
      <c r="C21" s="15">
        <v>4359.2</v>
      </c>
      <c r="D21" s="6">
        <v>6724.4</v>
      </c>
      <c r="E21" s="6">
        <v>4914.5</v>
      </c>
      <c r="F21" s="6">
        <v>604.12</v>
      </c>
      <c r="G21" s="6">
        <v>10</v>
      </c>
      <c r="H21" s="15">
        <v>320.60000000000002</v>
      </c>
      <c r="I21" s="6">
        <v>55.64</v>
      </c>
      <c r="J21" s="6">
        <v>5335.56</v>
      </c>
      <c r="K21" s="6">
        <v>10</v>
      </c>
      <c r="L21" s="6">
        <v>4268.97</v>
      </c>
      <c r="M21" s="15">
        <v>37.299999999999997</v>
      </c>
      <c r="N21" s="16">
        <v>1242.2</v>
      </c>
      <c r="O21" s="16">
        <v>0.03</v>
      </c>
    </row>
    <row r="22" spans="1:15" ht="18.75" x14ac:dyDescent="0.25">
      <c r="A22" s="1" t="s">
        <v>24</v>
      </c>
      <c r="B22" s="14">
        <f t="shared" si="0"/>
        <v>2236.1</v>
      </c>
      <c r="C22" s="15">
        <v>1680.8</v>
      </c>
      <c r="D22" s="6">
        <v>6724.4</v>
      </c>
      <c r="E22" s="6">
        <v>4914.5</v>
      </c>
      <c r="F22" s="6">
        <v>232.93</v>
      </c>
      <c r="G22" s="6">
        <v>10</v>
      </c>
      <c r="H22" s="15">
        <v>521.29999999999995</v>
      </c>
      <c r="I22" s="6">
        <v>90.46</v>
      </c>
      <c r="J22" s="6">
        <v>5335.56</v>
      </c>
      <c r="K22" s="6">
        <v>10</v>
      </c>
      <c r="L22" s="6">
        <v>4268.97</v>
      </c>
      <c r="M22" s="15">
        <v>34</v>
      </c>
      <c r="N22" s="16">
        <v>1133.4100000000001</v>
      </c>
      <c r="O22" s="16">
        <v>0.03</v>
      </c>
    </row>
    <row r="23" spans="1:15" ht="18.75" x14ac:dyDescent="0.25">
      <c r="A23" s="1" t="s">
        <v>25</v>
      </c>
      <c r="B23" s="14">
        <f t="shared" si="0"/>
        <v>4475.8</v>
      </c>
      <c r="C23" s="15">
        <f>3880.8-0.1</f>
        <v>3880.7000000000003</v>
      </c>
      <c r="D23" s="6">
        <v>6724.4</v>
      </c>
      <c r="E23" s="6">
        <v>4914.5</v>
      </c>
      <c r="F23" s="6">
        <v>537.81000000000006</v>
      </c>
      <c r="G23" s="6">
        <v>10</v>
      </c>
      <c r="H23" s="15">
        <v>561.1</v>
      </c>
      <c r="I23" s="6">
        <v>97.37</v>
      </c>
      <c r="J23" s="6">
        <v>5335.56</v>
      </c>
      <c r="K23" s="6">
        <v>10</v>
      </c>
      <c r="L23" s="6">
        <v>4268.97</v>
      </c>
      <c r="M23" s="15">
        <v>34</v>
      </c>
      <c r="N23" s="16">
        <v>1133.4100000000001</v>
      </c>
      <c r="O23" s="16">
        <v>0.03</v>
      </c>
    </row>
    <row r="24" spans="1:15" ht="18.75" x14ac:dyDescent="0.25">
      <c r="A24" s="1" t="s">
        <v>26</v>
      </c>
      <c r="B24" s="14">
        <f t="shared" si="0"/>
        <v>2993.8</v>
      </c>
      <c r="C24" s="15">
        <v>1966.9</v>
      </c>
      <c r="D24" s="6">
        <v>6724.4</v>
      </c>
      <c r="E24" s="6">
        <v>4914.5</v>
      </c>
      <c r="F24" s="6">
        <v>272.58</v>
      </c>
      <c r="G24" s="6">
        <v>10</v>
      </c>
      <c r="H24" s="15">
        <v>992.9</v>
      </c>
      <c r="I24" s="6">
        <v>172.3</v>
      </c>
      <c r="J24" s="6">
        <v>5335.56</v>
      </c>
      <c r="K24" s="6">
        <v>10</v>
      </c>
      <c r="L24" s="6">
        <v>4268.97</v>
      </c>
      <c r="M24" s="15">
        <v>34</v>
      </c>
      <c r="N24" s="16">
        <v>1133.4100000000001</v>
      </c>
      <c r="O24" s="16">
        <v>0.03</v>
      </c>
    </row>
    <row r="25" spans="1:15" ht="18.75" x14ac:dyDescent="0.25">
      <c r="A25" s="1" t="s">
        <v>27</v>
      </c>
      <c r="B25" s="14">
        <f t="shared" si="0"/>
        <v>8300.4</v>
      </c>
      <c r="C25" s="15">
        <v>7158.3</v>
      </c>
      <c r="D25" s="6">
        <v>6724.4</v>
      </c>
      <c r="E25" s="6">
        <v>4914.5</v>
      </c>
      <c r="F25" s="6">
        <v>992.02</v>
      </c>
      <c r="G25" s="6">
        <v>10</v>
      </c>
      <c r="H25" s="15">
        <v>1108.0999999999999</v>
      </c>
      <c r="I25" s="6">
        <v>192.3</v>
      </c>
      <c r="J25" s="6">
        <v>5335.56</v>
      </c>
      <c r="K25" s="6">
        <v>10</v>
      </c>
      <c r="L25" s="6">
        <v>4268.97</v>
      </c>
      <c r="M25" s="15">
        <v>34</v>
      </c>
      <c r="N25" s="16">
        <v>1133.4100000000001</v>
      </c>
      <c r="O25" s="16">
        <v>0.03</v>
      </c>
    </row>
    <row r="26" spans="1:15" ht="18.75" x14ac:dyDescent="0.25">
      <c r="A26" s="19" t="s">
        <v>52</v>
      </c>
      <c r="B26" s="17">
        <f>SUM(B4:B25)</f>
        <v>61344.1</v>
      </c>
      <c r="C26" s="18">
        <f>SUM(C4:C25)</f>
        <v>51053.500000000007</v>
      </c>
      <c r="D26" s="18"/>
      <c r="E26" s="18"/>
      <c r="F26" s="18"/>
      <c r="G26" s="18"/>
      <c r="H26" s="18">
        <f>SUM(H4:H25)</f>
        <v>9511.7000000000007</v>
      </c>
      <c r="I26" s="18"/>
      <c r="J26" s="18"/>
      <c r="K26" s="18"/>
      <c r="L26" s="18"/>
      <c r="M26" s="18">
        <f>SUM(M4:M25)</f>
        <v>778.9</v>
      </c>
      <c r="N26" s="18"/>
      <c r="O26" s="18"/>
    </row>
    <row r="28" spans="1:15" x14ac:dyDescent="0.25">
      <c r="B28" s="5"/>
    </row>
    <row r="29" spans="1:15" x14ac:dyDescent="0.25">
      <c r="B29" s="5"/>
      <c r="F29" s="5"/>
    </row>
    <row r="30" spans="1:15" x14ac:dyDescent="0.25">
      <c r="B30" s="5"/>
    </row>
    <row r="31" spans="1:15" x14ac:dyDescent="0.25">
      <c r="B31" s="5"/>
      <c r="H31"/>
    </row>
    <row r="32" spans="1:15" x14ac:dyDescent="0.25">
      <c r="B32" s="5"/>
      <c r="H32"/>
    </row>
    <row r="33" spans="2:8" x14ac:dyDescent="0.25">
      <c r="B33" s="5"/>
      <c r="H33"/>
    </row>
    <row r="34" spans="2:8" x14ac:dyDescent="0.25">
      <c r="B34" s="5"/>
      <c r="H34"/>
    </row>
    <row r="35" spans="2:8" x14ac:dyDescent="0.25">
      <c r="B35" s="5"/>
      <c r="H35"/>
    </row>
    <row r="36" spans="2:8" x14ac:dyDescent="0.25">
      <c r="B36" s="5"/>
      <c r="H36"/>
    </row>
    <row r="37" spans="2:8" x14ac:dyDescent="0.25">
      <c r="B37" s="5"/>
      <c r="H37"/>
    </row>
    <row r="38" spans="2:8" x14ac:dyDescent="0.25">
      <c r="B38" s="5"/>
      <c r="H38"/>
    </row>
    <row r="39" spans="2:8" x14ac:dyDescent="0.25">
      <c r="B39" s="5"/>
      <c r="H39"/>
    </row>
    <row r="40" spans="2:8" x14ac:dyDescent="0.25">
      <c r="B40" s="5"/>
      <c r="H40"/>
    </row>
    <row r="41" spans="2:8" x14ac:dyDescent="0.25">
      <c r="B41" s="5"/>
      <c r="H41"/>
    </row>
    <row r="42" spans="2:8" x14ac:dyDescent="0.25">
      <c r="B42" s="5"/>
      <c r="H42"/>
    </row>
    <row r="43" spans="2:8" x14ac:dyDescent="0.25">
      <c r="B43" s="5"/>
      <c r="H43"/>
    </row>
    <row r="44" spans="2:8" x14ac:dyDescent="0.25">
      <c r="B44" s="5"/>
      <c r="H44"/>
    </row>
    <row r="45" spans="2:8" x14ac:dyDescent="0.25">
      <c r="B45" s="5"/>
      <c r="H45"/>
    </row>
    <row r="46" spans="2:8" x14ac:dyDescent="0.25">
      <c r="H46"/>
    </row>
    <row r="47" spans="2:8" x14ac:dyDescent="0.25">
      <c r="H47"/>
    </row>
    <row r="48" spans="2:8" x14ac:dyDescent="0.25">
      <c r="H48"/>
    </row>
    <row r="49" spans="8:8" x14ac:dyDescent="0.25">
      <c r="H49"/>
    </row>
    <row r="50" spans="8:8" x14ac:dyDescent="0.25">
      <c r="H50"/>
    </row>
    <row r="51" spans="8:8" x14ac:dyDescent="0.25">
      <c r="H51"/>
    </row>
    <row r="52" spans="8:8" x14ac:dyDescent="0.25">
      <c r="H52"/>
    </row>
  </sheetData>
  <autoFilter ref="A3:O26"/>
  <mergeCells count="1">
    <mergeCell ref="A1:O1"/>
  </mergeCells>
  <pageMargins left="0.19685039370078741" right="0.19685039370078741" top="0.55000000000000004" bottom="0.15748031496062992" header="0.3" footer="0.31496062992125984"/>
  <pageSetup paperSize="9" scale="55" firstPageNumber="2328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="80" zoomScaleNormal="80" workbookViewId="0">
      <selection activeCell="D7" sqref="D7"/>
    </sheetView>
  </sheetViews>
  <sheetFormatPr defaultRowHeight="15" x14ac:dyDescent="0.25"/>
  <cols>
    <col min="1" max="1" width="21.7109375" customWidth="1"/>
    <col min="2" max="2" width="18.5703125" customWidth="1"/>
    <col min="3" max="3" width="20.28515625" customWidth="1"/>
    <col min="4" max="4" width="18" customWidth="1"/>
    <col min="5" max="7" width="16.42578125" customWidth="1"/>
    <col min="8" max="8" width="19.85546875" style="2" customWidth="1"/>
    <col min="9" max="9" width="16.5703125" customWidth="1"/>
    <col min="10" max="10" width="18.28515625" customWidth="1"/>
    <col min="11" max="11" width="14.42578125" customWidth="1"/>
    <col min="12" max="12" width="15" customWidth="1"/>
    <col min="13" max="13" width="16.42578125" customWidth="1"/>
    <col min="14" max="14" width="15.140625" customWidth="1"/>
    <col min="15" max="15" width="17.7109375" customWidth="1"/>
  </cols>
  <sheetData>
    <row r="1" spans="1:15" ht="55.5" customHeight="1" x14ac:dyDescent="0.25">
      <c r="A1" s="21" t="s">
        <v>53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220.5" customHeight="1" x14ac:dyDescent="0.25">
      <c r="A2" s="8" t="s">
        <v>50</v>
      </c>
      <c r="B2" s="8" t="s">
        <v>28</v>
      </c>
      <c r="C2" s="8" t="s">
        <v>36</v>
      </c>
      <c r="D2" s="8" t="s">
        <v>37</v>
      </c>
      <c r="E2" s="8" t="s">
        <v>38</v>
      </c>
      <c r="F2" s="8" t="s">
        <v>39</v>
      </c>
      <c r="G2" s="8" t="s">
        <v>3</v>
      </c>
      <c r="H2" s="8" t="s">
        <v>40</v>
      </c>
      <c r="I2" s="8" t="s">
        <v>41</v>
      </c>
      <c r="J2" s="8" t="s">
        <v>48</v>
      </c>
      <c r="K2" s="8" t="s">
        <v>42</v>
      </c>
      <c r="L2" s="8" t="s">
        <v>49</v>
      </c>
      <c r="M2" s="9" t="s">
        <v>43</v>
      </c>
      <c r="N2" s="8" t="s">
        <v>44</v>
      </c>
      <c r="O2" s="8" t="s">
        <v>45</v>
      </c>
    </row>
    <row r="3" spans="1:15" s="3" customFormat="1" ht="42.75" x14ac:dyDescent="0.25">
      <c r="A3" s="10"/>
      <c r="B3" s="11" t="s">
        <v>29</v>
      </c>
      <c r="C3" s="11" t="s">
        <v>34</v>
      </c>
      <c r="D3" s="11" t="s">
        <v>0</v>
      </c>
      <c r="E3" s="11" t="s">
        <v>1</v>
      </c>
      <c r="F3" s="11" t="s">
        <v>2</v>
      </c>
      <c r="G3" s="11" t="s">
        <v>30</v>
      </c>
      <c r="H3" s="11" t="s">
        <v>35</v>
      </c>
      <c r="I3" s="11" t="s">
        <v>31</v>
      </c>
      <c r="J3" s="11" t="s">
        <v>32</v>
      </c>
      <c r="K3" s="11" t="s">
        <v>33</v>
      </c>
      <c r="L3" s="11" t="s">
        <v>47</v>
      </c>
      <c r="M3" s="12" t="s">
        <v>4</v>
      </c>
      <c r="N3" s="11" t="s">
        <v>46</v>
      </c>
      <c r="O3" s="11" t="s">
        <v>5</v>
      </c>
    </row>
    <row r="4" spans="1:15" ht="15.75" x14ac:dyDescent="0.25">
      <c r="A4" s="13" t="s">
        <v>6</v>
      </c>
      <c r="B4" s="14">
        <f>C4+H4+M4</f>
        <v>7566.8</v>
      </c>
      <c r="C4" s="15">
        <v>6875.5</v>
      </c>
      <c r="D4" s="6">
        <v>6724.4</v>
      </c>
      <c r="E4" s="6">
        <v>4914.5</v>
      </c>
      <c r="F4" s="6">
        <v>952.83</v>
      </c>
      <c r="G4" s="6">
        <v>10</v>
      </c>
      <c r="H4" s="15">
        <v>654</v>
      </c>
      <c r="I4" s="6">
        <v>113.5</v>
      </c>
      <c r="J4" s="6">
        <v>5335.56</v>
      </c>
      <c r="K4" s="6">
        <v>10</v>
      </c>
      <c r="L4" s="6">
        <v>4268.97</v>
      </c>
      <c r="M4" s="15">
        <v>37.299999999999997</v>
      </c>
      <c r="N4" s="16">
        <v>1242.2</v>
      </c>
      <c r="O4" s="16">
        <v>0.03</v>
      </c>
    </row>
    <row r="5" spans="1:15" ht="15.75" x14ac:dyDescent="0.25">
      <c r="A5" s="13" t="s">
        <v>7</v>
      </c>
      <c r="B5" s="14">
        <f t="shared" ref="B5:B25" si="0">C5+H5+M5</f>
        <v>3197.6</v>
      </c>
      <c r="C5" s="15">
        <v>2469.6</v>
      </c>
      <c r="D5" s="6">
        <v>6724.4</v>
      </c>
      <c r="E5" s="6">
        <v>4914.5</v>
      </c>
      <c r="F5" s="6">
        <v>342.24</v>
      </c>
      <c r="G5" s="6">
        <v>10</v>
      </c>
      <c r="H5" s="15">
        <v>688.4</v>
      </c>
      <c r="I5" s="6">
        <v>119.47</v>
      </c>
      <c r="J5" s="6">
        <v>5335.56</v>
      </c>
      <c r="K5" s="6">
        <v>10</v>
      </c>
      <c r="L5" s="6">
        <v>4268.97</v>
      </c>
      <c r="M5" s="15">
        <v>39.6</v>
      </c>
      <c r="N5" s="16">
        <v>1321.57</v>
      </c>
      <c r="O5" s="16">
        <v>0.03</v>
      </c>
    </row>
    <row r="6" spans="1:15" ht="15.75" x14ac:dyDescent="0.25">
      <c r="A6" s="13" t="s">
        <v>8</v>
      </c>
      <c r="B6" s="14">
        <f t="shared" si="0"/>
        <v>5521.4000000000005</v>
      </c>
      <c r="C6" s="15">
        <f>5224+0.1</f>
        <v>5224.1000000000004</v>
      </c>
      <c r="D6" s="6">
        <v>6724.4</v>
      </c>
      <c r="E6" s="6">
        <v>4914.5</v>
      </c>
      <c r="F6" s="6">
        <v>723.96</v>
      </c>
      <c r="G6" s="6">
        <v>10</v>
      </c>
      <c r="H6" s="15">
        <v>261.7</v>
      </c>
      <c r="I6" s="6">
        <v>45.42</v>
      </c>
      <c r="J6" s="6">
        <v>5335.56</v>
      </c>
      <c r="K6" s="6">
        <v>10</v>
      </c>
      <c r="L6" s="6">
        <v>4268.97</v>
      </c>
      <c r="M6" s="15">
        <v>35.6</v>
      </c>
      <c r="N6" s="16">
        <v>1187.8</v>
      </c>
      <c r="O6" s="16">
        <v>0.03</v>
      </c>
    </row>
    <row r="7" spans="1:15" ht="15.75" x14ac:dyDescent="0.25">
      <c r="A7" s="13" t="s">
        <v>9</v>
      </c>
      <c r="B7" s="14">
        <f t="shared" si="0"/>
        <v>4712.9000000000005</v>
      </c>
      <c r="C7" s="15">
        <v>3290.3</v>
      </c>
      <c r="D7" s="6">
        <v>6724.4</v>
      </c>
      <c r="E7" s="6">
        <v>4914.5</v>
      </c>
      <c r="F7" s="6">
        <v>455.98</v>
      </c>
      <c r="G7" s="6">
        <v>10</v>
      </c>
      <c r="H7" s="15">
        <v>1383</v>
      </c>
      <c r="I7" s="6">
        <v>240</v>
      </c>
      <c r="J7" s="6">
        <v>5335.56</v>
      </c>
      <c r="K7" s="6">
        <v>10</v>
      </c>
      <c r="L7" s="6">
        <v>4268.97</v>
      </c>
      <c r="M7" s="15">
        <v>39.6</v>
      </c>
      <c r="N7" s="16">
        <v>1321.57</v>
      </c>
      <c r="O7" s="16">
        <v>0.03</v>
      </c>
    </row>
    <row r="8" spans="1:15" ht="15.75" x14ac:dyDescent="0.25">
      <c r="A8" s="13" t="s">
        <v>10</v>
      </c>
      <c r="B8" s="14">
        <f t="shared" si="0"/>
        <v>888.4</v>
      </c>
      <c r="C8" s="15">
        <f>637.4+0.1</f>
        <v>637.5</v>
      </c>
      <c r="D8" s="6">
        <v>6724.4</v>
      </c>
      <c r="E8" s="6">
        <v>4914.5</v>
      </c>
      <c r="F8" s="6">
        <v>88.34</v>
      </c>
      <c r="G8" s="6">
        <v>10</v>
      </c>
      <c r="H8" s="15">
        <v>215.3</v>
      </c>
      <c r="I8" s="6">
        <v>37.369999999999997</v>
      </c>
      <c r="J8" s="6">
        <v>5335.56</v>
      </c>
      <c r="K8" s="6">
        <v>10</v>
      </c>
      <c r="L8" s="6">
        <v>4268.97</v>
      </c>
      <c r="M8" s="15">
        <v>35.6</v>
      </c>
      <c r="N8" s="16">
        <v>1187.8</v>
      </c>
      <c r="O8" s="16">
        <v>0.03</v>
      </c>
    </row>
    <row r="9" spans="1:15" ht="15.75" x14ac:dyDescent="0.25">
      <c r="A9" s="13" t="s">
        <v>11</v>
      </c>
      <c r="B9" s="14">
        <f t="shared" si="0"/>
        <v>828.5</v>
      </c>
      <c r="C9" s="15">
        <v>655.4</v>
      </c>
      <c r="D9" s="6">
        <v>6724.4</v>
      </c>
      <c r="E9" s="6">
        <v>4914.5</v>
      </c>
      <c r="F9" s="6">
        <v>90.83</v>
      </c>
      <c r="G9" s="6">
        <v>10</v>
      </c>
      <c r="H9" s="15">
        <v>139.1</v>
      </c>
      <c r="I9" s="6">
        <v>24.14</v>
      </c>
      <c r="J9" s="6">
        <v>5335.56</v>
      </c>
      <c r="K9" s="6">
        <v>10</v>
      </c>
      <c r="L9" s="6">
        <v>4268.97</v>
      </c>
      <c r="M9" s="15">
        <v>34</v>
      </c>
      <c r="N9" s="16">
        <v>1133.4100000000001</v>
      </c>
      <c r="O9" s="16">
        <v>0.03</v>
      </c>
    </row>
    <row r="10" spans="1:15" ht="15.75" x14ac:dyDescent="0.25">
      <c r="A10" s="13" t="s">
        <v>12</v>
      </c>
      <c r="B10" s="14">
        <f t="shared" si="0"/>
        <v>992.2</v>
      </c>
      <c r="C10" s="15">
        <v>822.2</v>
      </c>
      <c r="D10" s="6">
        <v>6724.4</v>
      </c>
      <c r="E10" s="6">
        <v>4914.5</v>
      </c>
      <c r="F10" s="6">
        <v>113.94</v>
      </c>
      <c r="G10" s="6">
        <v>10</v>
      </c>
      <c r="H10" s="15">
        <v>134.4</v>
      </c>
      <c r="I10" s="6">
        <v>23.32</v>
      </c>
      <c r="J10" s="6">
        <v>5335.56</v>
      </c>
      <c r="K10" s="6">
        <v>10</v>
      </c>
      <c r="L10" s="6">
        <v>4268.97</v>
      </c>
      <c r="M10" s="15">
        <v>35.6</v>
      </c>
      <c r="N10" s="16">
        <v>1187.8</v>
      </c>
      <c r="O10" s="16">
        <v>0.03</v>
      </c>
    </row>
    <row r="11" spans="1:15" ht="15.75" x14ac:dyDescent="0.25">
      <c r="A11" s="13" t="s">
        <v>13</v>
      </c>
      <c r="B11" s="14">
        <f t="shared" si="0"/>
        <v>336.5</v>
      </c>
      <c r="C11" s="15">
        <v>168.1</v>
      </c>
      <c r="D11" s="6">
        <v>6724.4</v>
      </c>
      <c r="E11" s="6">
        <v>4914.5</v>
      </c>
      <c r="F11" s="6">
        <v>23.302</v>
      </c>
      <c r="G11" s="6">
        <v>10</v>
      </c>
      <c r="H11" s="15">
        <v>134.4</v>
      </c>
      <c r="I11" s="6">
        <v>23.32</v>
      </c>
      <c r="J11" s="6">
        <v>5335.56</v>
      </c>
      <c r="K11" s="6">
        <v>10</v>
      </c>
      <c r="L11" s="6">
        <v>4268.97</v>
      </c>
      <c r="M11" s="15">
        <v>34</v>
      </c>
      <c r="N11" s="16">
        <v>1133.4100000000001</v>
      </c>
      <c r="O11" s="16">
        <v>0.03</v>
      </c>
    </row>
    <row r="12" spans="1:15" ht="15.75" x14ac:dyDescent="0.25">
      <c r="A12" s="13" t="s">
        <v>14</v>
      </c>
      <c r="B12" s="14">
        <f t="shared" si="0"/>
        <v>1251.2</v>
      </c>
      <c r="C12" s="15">
        <v>1085.2</v>
      </c>
      <c r="D12" s="6">
        <v>6724.4</v>
      </c>
      <c r="E12" s="6">
        <v>4914.5</v>
      </c>
      <c r="F12" s="6">
        <v>150.38999999999999</v>
      </c>
      <c r="G12" s="6">
        <v>10</v>
      </c>
      <c r="H12" s="15">
        <v>132</v>
      </c>
      <c r="I12" s="6">
        <v>22.91</v>
      </c>
      <c r="J12" s="6">
        <v>5335.56</v>
      </c>
      <c r="K12" s="6">
        <v>10</v>
      </c>
      <c r="L12" s="6">
        <v>4268.97</v>
      </c>
      <c r="M12" s="15">
        <v>34</v>
      </c>
      <c r="N12" s="16">
        <v>1133.4100000000001</v>
      </c>
      <c r="O12" s="16">
        <v>0.03</v>
      </c>
    </row>
    <row r="13" spans="1:15" ht="15.75" x14ac:dyDescent="0.25">
      <c r="A13" s="13" t="s">
        <v>15</v>
      </c>
      <c r="B13" s="14">
        <f t="shared" si="0"/>
        <v>1730.6</v>
      </c>
      <c r="C13" s="15">
        <v>1430.9</v>
      </c>
      <c r="D13" s="6">
        <v>6724.4</v>
      </c>
      <c r="E13" s="6">
        <v>4914.5</v>
      </c>
      <c r="F13" s="6">
        <v>198.30199999999999</v>
      </c>
      <c r="G13" s="6">
        <v>10</v>
      </c>
      <c r="H13" s="15">
        <v>264.10000000000002</v>
      </c>
      <c r="I13" s="6">
        <v>45.83</v>
      </c>
      <c r="J13" s="6">
        <v>5335.56</v>
      </c>
      <c r="K13" s="6">
        <v>10</v>
      </c>
      <c r="L13" s="6">
        <v>4268.97</v>
      </c>
      <c r="M13" s="15">
        <v>35.6</v>
      </c>
      <c r="N13" s="16">
        <v>1187.8</v>
      </c>
      <c r="O13" s="16">
        <v>0.03</v>
      </c>
    </row>
    <row r="14" spans="1:15" ht="15.75" x14ac:dyDescent="0.25">
      <c r="A14" s="13" t="s">
        <v>16</v>
      </c>
      <c r="B14" s="14">
        <f t="shared" si="0"/>
        <v>3223.1</v>
      </c>
      <c r="C14" s="15">
        <v>3054.7</v>
      </c>
      <c r="D14" s="6">
        <v>6724.4</v>
      </c>
      <c r="E14" s="6">
        <v>4914.5</v>
      </c>
      <c r="F14" s="6">
        <v>423.33</v>
      </c>
      <c r="G14" s="6">
        <v>10</v>
      </c>
      <c r="H14" s="15">
        <v>134.4</v>
      </c>
      <c r="I14" s="6">
        <v>23.32</v>
      </c>
      <c r="J14" s="6">
        <v>5335.56</v>
      </c>
      <c r="K14" s="6">
        <v>10</v>
      </c>
      <c r="L14" s="6">
        <v>4268.97</v>
      </c>
      <c r="M14" s="15">
        <v>34</v>
      </c>
      <c r="N14" s="16">
        <v>1133.4100000000001</v>
      </c>
      <c r="O14" s="16">
        <v>0.03</v>
      </c>
    </row>
    <row r="15" spans="1:15" ht="15.75" x14ac:dyDescent="0.25">
      <c r="A15" s="13" t="s">
        <v>17</v>
      </c>
      <c r="B15" s="14">
        <f t="shared" si="0"/>
        <v>451.79999999999995</v>
      </c>
      <c r="C15" s="15">
        <f>303-0.1</f>
        <v>302.89999999999998</v>
      </c>
      <c r="D15" s="6">
        <v>6724.4</v>
      </c>
      <c r="E15" s="6">
        <v>4914.5</v>
      </c>
      <c r="F15" s="6">
        <v>41.989999999999995</v>
      </c>
      <c r="G15" s="6">
        <v>10</v>
      </c>
      <c r="H15" s="15">
        <v>117.4</v>
      </c>
      <c r="I15" s="6">
        <v>20.37</v>
      </c>
      <c r="J15" s="6">
        <v>5335.56</v>
      </c>
      <c r="K15" s="6">
        <v>10</v>
      </c>
      <c r="L15" s="6">
        <v>4268.97</v>
      </c>
      <c r="M15" s="15">
        <v>31.5</v>
      </c>
      <c r="N15" s="16">
        <v>1048.8</v>
      </c>
      <c r="O15" s="16">
        <v>0.03</v>
      </c>
    </row>
    <row r="16" spans="1:15" ht="15.75" x14ac:dyDescent="0.25">
      <c r="A16" s="13" t="s">
        <v>18</v>
      </c>
      <c r="B16" s="14">
        <f t="shared" si="0"/>
        <v>1355.2</v>
      </c>
      <c r="C16" s="15">
        <v>1131</v>
      </c>
      <c r="D16" s="6">
        <v>6724.4</v>
      </c>
      <c r="E16" s="6">
        <v>4914.5</v>
      </c>
      <c r="F16" s="6">
        <v>156.74</v>
      </c>
      <c r="G16" s="6">
        <v>10</v>
      </c>
      <c r="H16" s="15">
        <v>190.2</v>
      </c>
      <c r="I16" s="6">
        <v>33</v>
      </c>
      <c r="J16" s="6">
        <v>5335.56</v>
      </c>
      <c r="K16" s="6">
        <v>10</v>
      </c>
      <c r="L16" s="6">
        <v>4268.97</v>
      </c>
      <c r="M16" s="15">
        <v>34</v>
      </c>
      <c r="N16" s="16">
        <v>1133.4100000000001</v>
      </c>
      <c r="O16" s="16">
        <v>0.03</v>
      </c>
    </row>
    <row r="17" spans="1:15" s="4" customFormat="1" ht="15.75" x14ac:dyDescent="0.25">
      <c r="A17" s="13" t="s">
        <v>19</v>
      </c>
      <c r="B17" s="14">
        <f t="shared" si="0"/>
        <v>604.6</v>
      </c>
      <c r="C17" s="15">
        <f>314.6+0.1</f>
        <v>314.70000000000005</v>
      </c>
      <c r="D17" s="6">
        <v>6724.4</v>
      </c>
      <c r="E17" s="6">
        <v>4914.5</v>
      </c>
      <c r="F17" s="6">
        <v>43.601999999999997</v>
      </c>
      <c r="G17" s="6">
        <v>10</v>
      </c>
      <c r="H17" s="15">
        <v>251.3</v>
      </c>
      <c r="I17" s="6">
        <v>43.61</v>
      </c>
      <c r="J17" s="6">
        <v>5335.56</v>
      </c>
      <c r="K17" s="6">
        <v>10</v>
      </c>
      <c r="L17" s="6">
        <v>4268.97</v>
      </c>
      <c r="M17" s="15">
        <v>38.6</v>
      </c>
      <c r="N17" s="16">
        <v>1287.97</v>
      </c>
      <c r="O17" s="16">
        <v>0.03</v>
      </c>
    </row>
    <row r="18" spans="1:15" s="4" customFormat="1" ht="15.75" x14ac:dyDescent="0.25">
      <c r="A18" s="13" t="s">
        <v>20</v>
      </c>
      <c r="B18" s="14">
        <f t="shared" si="0"/>
        <v>818.9</v>
      </c>
      <c r="C18" s="15">
        <v>493.6</v>
      </c>
      <c r="D18" s="6">
        <v>6724.4</v>
      </c>
      <c r="E18" s="6">
        <v>4914.5</v>
      </c>
      <c r="F18" s="6">
        <v>68.400000000000006</v>
      </c>
      <c r="G18" s="6">
        <v>10</v>
      </c>
      <c r="H18" s="15">
        <v>286.7</v>
      </c>
      <c r="I18" s="6">
        <v>49.75</v>
      </c>
      <c r="J18" s="6">
        <v>5335.56</v>
      </c>
      <c r="K18" s="6">
        <v>10</v>
      </c>
      <c r="L18" s="6">
        <v>4268.97</v>
      </c>
      <c r="M18" s="15">
        <v>38.6</v>
      </c>
      <c r="N18" s="16">
        <v>1287.97</v>
      </c>
      <c r="O18" s="16">
        <v>0.03</v>
      </c>
    </row>
    <row r="19" spans="1:15" ht="15.75" x14ac:dyDescent="0.25">
      <c r="A19" s="13" t="s">
        <v>21</v>
      </c>
      <c r="B19" s="14">
        <f t="shared" si="0"/>
        <v>2833.5</v>
      </c>
      <c r="C19" s="15">
        <v>2444.1</v>
      </c>
      <c r="D19" s="6">
        <v>6724.4</v>
      </c>
      <c r="E19" s="6">
        <v>4914.5</v>
      </c>
      <c r="F19" s="6">
        <v>338.71000000000004</v>
      </c>
      <c r="G19" s="6">
        <v>10</v>
      </c>
      <c r="H19" s="15">
        <v>355.4</v>
      </c>
      <c r="I19" s="6">
        <v>61.67</v>
      </c>
      <c r="J19" s="6">
        <v>5335.56</v>
      </c>
      <c r="K19" s="6">
        <v>10</v>
      </c>
      <c r="L19" s="6">
        <v>4268.97</v>
      </c>
      <c r="M19" s="15">
        <v>34</v>
      </c>
      <c r="N19" s="16">
        <v>1133.4100000000001</v>
      </c>
      <c r="O19" s="16">
        <v>0.03</v>
      </c>
    </row>
    <row r="20" spans="1:15" ht="15.75" x14ac:dyDescent="0.25">
      <c r="A20" s="13" t="s">
        <v>22</v>
      </c>
      <c r="B20" s="14">
        <f t="shared" si="0"/>
        <v>2307.6999999999998</v>
      </c>
      <c r="C20" s="15">
        <v>1607.8</v>
      </c>
      <c r="D20" s="6">
        <v>6724.4</v>
      </c>
      <c r="E20" s="6">
        <v>4914.5</v>
      </c>
      <c r="F20" s="6">
        <v>222.81</v>
      </c>
      <c r="G20" s="6">
        <v>10</v>
      </c>
      <c r="H20" s="15">
        <v>665.9</v>
      </c>
      <c r="I20" s="6">
        <v>115.56</v>
      </c>
      <c r="J20" s="6">
        <v>5335.56</v>
      </c>
      <c r="K20" s="6">
        <v>10</v>
      </c>
      <c r="L20" s="6">
        <v>4268.97</v>
      </c>
      <c r="M20" s="15">
        <v>34</v>
      </c>
      <c r="N20" s="16">
        <v>1133.4100000000001</v>
      </c>
      <c r="O20" s="16">
        <v>0.03</v>
      </c>
    </row>
    <row r="21" spans="1:15" ht="15.75" x14ac:dyDescent="0.25">
      <c r="A21" s="13" t="s">
        <v>23</v>
      </c>
      <c r="B21" s="14">
        <f t="shared" si="0"/>
        <v>4717.1000000000004</v>
      </c>
      <c r="C21" s="15">
        <v>4359.2</v>
      </c>
      <c r="D21" s="6">
        <v>6724.4</v>
      </c>
      <c r="E21" s="6">
        <v>4914.5</v>
      </c>
      <c r="F21" s="6">
        <v>604.12</v>
      </c>
      <c r="G21" s="6">
        <v>10</v>
      </c>
      <c r="H21" s="15">
        <v>320.60000000000002</v>
      </c>
      <c r="I21" s="6">
        <v>55.64</v>
      </c>
      <c r="J21" s="6">
        <v>5335.56</v>
      </c>
      <c r="K21" s="6">
        <v>10</v>
      </c>
      <c r="L21" s="6">
        <v>4268.97</v>
      </c>
      <c r="M21" s="15">
        <v>37.299999999999997</v>
      </c>
      <c r="N21" s="16">
        <v>1242.2</v>
      </c>
      <c r="O21" s="16">
        <v>0.03</v>
      </c>
    </row>
    <row r="22" spans="1:15" ht="15.75" x14ac:dyDescent="0.25">
      <c r="A22" s="13" t="s">
        <v>24</v>
      </c>
      <c r="B22" s="14">
        <f t="shared" si="0"/>
        <v>2236.1</v>
      </c>
      <c r="C22" s="15">
        <v>1680.8</v>
      </c>
      <c r="D22" s="6">
        <v>6724.4</v>
      </c>
      <c r="E22" s="6">
        <v>4914.5</v>
      </c>
      <c r="F22" s="6">
        <v>232.93</v>
      </c>
      <c r="G22" s="6">
        <v>10</v>
      </c>
      <c r="H22" s="15">
        <v>521.29999999999995</v>
      </c>
      <c r="I22" s="6">
        <v>90.46</v>
      </c>
      <c r="J22" s="6">
        <v>5335.56</v>
      </c>
      <c r="K22" s="6">
        <v>10</v>
      </c>
      <c r="L22" s="6">
        <v>4268.97</v>
      </c>
      <c r="M22" s="15">
        <v>34</v>
      </c>
      <c r="N22" s="16">
        <v>1133.4100000000001</v>
      </c>
      <c r="O22" s="16">
        <v>0.03</v>
      </c>
    </row>
    <row r="23" spans="1:15" ht="15.75" x14ac:dyDescent="0.25">
      <c r="A23" s="13" t="s">
        <v>25</v>
      </c>
      <c r="B23" s="14">
        <f t="shared" si="0"/>
        <v>4475.8</v>
      </c>
      <c r="C23" s="15">
        <f>3880.8-0.1</f>
        <v>3880.7000000000003</v>
      </c>
      <c r="D23" s="6">
        <v>6724.4</v>
      </c>
      <c r="E23" s="6">
        <v>4914.5</v>
      </c>
      <c r="F23" s="6">
        <v>537.81000000000006</v>
      </c>
      <c r="G23" s="6">
        <v>10</v>
      </c>
      <c r="H23" s="15">
        <v>561.1</v>
      </c>
      <c r="I23" s="6">
        <v>97.37</v>
      </c>
      <c r="J23" s="6">
        <v>5335.56</v>
      </c>
      <c r="K23" s="6">
        <v>10</v>
      </c>
      <c r="L23" s="6">
        <v>4268.97</v>
      </c>
      <c r="M23" s="15">
        <v>34</v>
      </c>
      <c r="N23" s="16">
        <v>1133.4100000000001</v>
      </c>
      <c r="O23" s="16">
        <v>0.03</v>
      </c>
    </row>
    <row r="24" spans="1:15" ht="15.75" x14ac:dyDescent="0.25">
      <c r="A24" s="13" t="s">
        <v>26</v>
      </c>
      <c r="B24" s="14">
        <f t="shared" si="0"/>
        <v>2993.8</v>
      </c>
      <c r="C24" s="15">
        <v>1966.9</v>
      </c>
      <c r="D24" s="6">
        <v>6724.4</v>
      </c>
      <c r="E24" s="6">
        <v>4914.5</v>
      </c>
      <c r="F24" s="6">
        <v>272.58</v>
      </c>
      <c r="G24" s="6">
        <v>10</v>
      </c>
      <c r="H24" s="15">
        <v>992.9</v>
      </c>
      <c r="I24" s="6">
        <v>172.3</v>
      </c>
      <c r="J24" s="6">
        <v>5335.56</v>
      </c>
      <c r="K24" s="6">
        <v>10</v>
      </c>
      <c r="L24" s="6">
        <v>4268.97</v>
      </c>
      <c r="M24" s="15">
        <v>34</v>
      </c>
      <c r="N24" s="16">
        <v>1133.4100000000001</v>
      </c>
      <c r="O24" s="16">
        <v>0.03</v>
      </c>
    </row>
    <row r="25" spans="1:15" ht="15.75" x14ac:dyDescent="0.25">
      <c r="A25" s="13" t="s">
        <v>27</v>
      </c>
      <c r="B25" s="14">
        <f t="shared" si="0"/>
        <v>8300.4</v>
      </c>
      <c r="C25" s="15">
        <v>7158.3</v>
      </c>
      <c r="D25" s="6">
        <v>6724.4</v>
      </c>
      <c r="E25" s="6">
        <v>4914.5</v>
      </c>
      <c r="F25" s="6">
        <v>992.02</v>
      </c>
      <c r="G25" s="6">
        <v>10</v>
      </c>
      <c r="H25" s="15">
        <v>1108.0999999999999</v>
      </c>
      <c r="I25" s="6">
        <v>192.3</v>
      </c>
      <c r="J25" s="6">
        <v>5335.56</v>
      </c>
      <c r="K25" s="6">
        <v>10</v>
      </c>
      <c r="L25" s="6">
        <v>4268.97</v>
      </c>
      <c r="M25" s="15">
        <v>34</v>
      </c>
      <c r="N25" s="16">
        <v>1133.4100000000001</v>
      </c>
      <c r="O25" s="16">
        <v>0.03</v>
      </c>
    </row>
    <row r="26" spans="1:15" ht="18.75" x14ac:dyDescent="0.25">
      <c r="A26" s="19" t="s">
        <v>52</v>
      </c>
      <c r="B26" s="17">
        <f>SUM(B4:B25)</f>
        <v>61344.1</v>
      </c>
      <c r="C26" s="18">
        <f>SUM(C4:C25)</f>
        <v>51053.500000000007</v>
      </c>
      <c r="D26" s="18"/>
      <c r="E26" s="18"/>
      <c r="F26" s="18"/>
      <c r="G26" s="18"/>
      <c r="H26" s="18">
        <f>SUM(H4:H25)</f>
        <v>9511.7000000000007</v>
      </c>
      <c r="I26" s="18"/>
      <c r="J26" s="18"/>
      <c r="K26" s="18"/>
      <c r="L26" s="18"/>
      <c r="M26" s="18">
        <f>SUM(M4:M25)</f>
        <v>778.9</v>
      </c>
      <c r="N26" s="18"/>
      <c r="O26" s="18"/>
    </row>
    <row r="28" spans="1:15" x14ac:dyDescent="0.25">
      <c r="B28" s="5"/>
    </row>
    <row r="29" spans="1:15" x14ac:dyDescent="0.25">
      <c r="B29" s="5"/>
      <c r="F29" s="5"/>
    </row>
    <row r="30" spans="1:15" x14ac:dyDescent="0.25">
      <c r="B30" s="5"/>
    </row>
    <row r="31" spans="1:15" x14ac:dyDescent="0.25">
      <c r="B31" s="5"/>
      <c r="H31"/>
    </row>
    <row r="32" spans="1:15" x14ac:dyDescent="0.25">
      <c r="B32" s="5"/>
      <c r="H32"/>
    </row>
    <row r="33" spans="2:8" x14ac:dyDescent="0.25">
      <c r="B33" s="5"/>
      <c r="H33"/>
    </row>
    <row r="34" spans="2:8" x14ac:dyDescent="0.25">
      <c r="B34" s="5"/>
      <c r="H34"/>
    </row>
    <row r="35" spans="2:8" x14ac:dyDescent="0.25">
      <c r="B35" s="5"/>
      <c r="H35"/>
    </row>
    <row r="36" spans="2:8" x14ac:dyDescent="0.25">
      <c r="B36" s="5"/>
      <c r="H36"/>
    </row>
    <row r="37" spans="2:8" x14ac:dyDescent="0.25">
      <c r="B37" s="5"/>
      <c r="H37"/>
    </row>
    <row r="38" spans="2:8" x14ac:dyDescent="0.25">
      <c r="B38" s="5"/>
      <c r="H38"/>
    </row>
    <row r="39" spans="2:8" x14ac:dyDescent="0.25">
      <c r="B39" s="5"/>
      <c r="H39"/>
    </row>
    <row r="40" spans="2:8" x14ac:dyDescent="0.25">
      <c r="B40" s="5"/>
      <c r="H40"/>
    </row>
    <row r="41" spans="2:8" x14ac:dyDescent="0.25">
      <c r="B41" s="5"/>
      <c r="H41"/>
    </row>
    <row r="42" spans="2:8" x14ac:dyDescent="0.25">
      <c r="B42" s="5"/>
      <c r="H42"/>
    </row>
    <row r="43" spans="2:8" x14ac:dyDescent="0.25">
      <c r="B43" s="5"/>
      <c r="H43"/>
    </row>
    <row r="44" spans="2:8" x14ac:dyDescent="0.25">
      <c r="B44" s="5"/>
      <c r="H44"/>
    </row>
    <row r="45" spans="2:8" x14ac:dyDescent="0.25">
      <c r="B45" s="5"/>
      <c r="H45"/>
    </row>
    <row r="46" spans="2:8" x14ac:dyDescent="0.25">
      <c r="H46"/>
    </row>
    <row r="47" spans="2:8" x14ac:dyDescent="0.25">
      <c r="H47"/>
    </row>
    <row r="48" spans="2:8" x14ac:dyDescent="0.25">
      <c r="H48"/>
    </row>
    <row r="49" spans="8:8" x14ac:dyDescent="0.25">
      <c r="H49"/>
    </row>
    <row r="50" spans="8:8" x14ac:dyDescent="0.25">
      <c r="H50"/>
    </row>
    <row r="51" spans="8:8" x14ac:dyDescent="0.25">
      <c r="H51"/>
    </row>
    <row r="52" spans="8:8" x14ac:dyDescent="0.25">
      <c r="H52"/>
    </row>
  </sheetData>
  <autoFilter ref="A3:O26"/>
  <mergeCells count="1">
    <mergeCell ref="A1:O1"/>
  </mergeCells>
  <pageMargins left="0.19685039370078741" right="0.19685039370078741" top="0.55000000000000004" bottom="0.19685039370078741" header="0.3" footer="0.31496062992125984"/>
  <pageSetup paperSize="9" scale="55" firstPageNumber="2329" orientation="landscape" useFirstPageNumber="1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tabSelected="1" zoomScale="90" zoomScaleNormal="90" workbookViewId="0">
      <selection activeCell="E2" sqref="E2"/>
    </sheetView>
  </sheetViews>
  <sheetFormatPr defaultRowHeight="15" x14ac:dyDescent="0.25"/>
  <cols>
    <col min="1" max="1" width="20.5703125" customWidth="1"/>
    <col min="2" max="2" width="17.7109375" customWidth="1"/>
    <col min="3" max="3" width="21.28515625" customWidth="1"/>
    <col min="4" max="4" width="18.85546875" customWidth="1"/>
    <col min="5" max="7" width="16.42578125" customWidth="1"/>
    <col min="8" max="8" width="20.140625" style="2" customWidth="1"/>
    <col min="9" max="9" width="16.28515625" customWidth="1"/>
    <col min="10" max="10" width="15.42578125" customWidth="1"/>
    <col min="11" max="11" width="14.42578125" customWidth="1"/>
    <col min="12" max="12" width="15" customWidth="1"/>
    <col min="13" max="13" width="17" customWidth="1"/>
    <col min="14" max="14" width="15.42578125" customWidth="1"/>
    <col min="15" max="15" width="18.7109375" customWidth="1"/>
  </cols>
  <sheetData>
    <row r="1" spans="1:15" ht="58.5" customHeight="1" x14ac:dyDescent="0.25">
      <c r="A1" s="21" t="s">
        <v>54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80" x14ac:dyDescent="0.25">
      <c r="A2" s="8" t="s">
        <v>50</v>
      </c>
      <c r="B2" s="8" t="s">
        <v>28</v>
      </c>
      <c r="C2" s="8" t="s">
        <v>36</v>
      </c>
      <c r="D2" s="8" t="s">
        <v>37</v>
      </c>
      <c r="E2" s="8" t="s">
        <v>38</v>
      </c>
      <c r="F2" s="8" t="s">
        <v>39</v>
      </c>
      <c r="G2" s="8" t="s">
        <v>3</v>
      </c>
      <c r="H2" s="8" t="s">
        <v>40</v>
      </c>
      <c r="I2" s="8" t="s">
        <v>41</v>
      </c>
      <c r="J2" s="8" t="s">
        <v>48</v>
      </c>
      <c r="K2" s="8" t="s">
        <v>42</v>
      </c>
      <c r="L2" s="8" t="s">
        <v>49</v>
      </c>
      <c r="M2" s="9" t="s">
        <v>43</v>
      </c>
      <c r="N2" s="8" t="s">
        <v>44</v>
      </c>
      <c r="O2" s="8" t="s">
        <v>45</v>
      </c>
    </row>
    <row r="3" spans="1:15" s="3" customFormat="1" ht="42.75" x14ac:dyDescent="0.25">
      <c r="A3" s="10"/>
      <c r="B3" s="11" t="s">
        <v>29</v>
      </c>
      <c r="C3" s="11" t="s">
        <v>34</v>
      </c>
      <c r="D3" s="11" t="s">
        <v>0</v>
      </c>
      <c r="E3" s="11" t="s">
        <v>1</v>
      </c>
      <c r="F3" s="11" t="s">
        <v>2</v>
      </c>
      <c r="G3" s="11" t="s">
        <v>30</v>
      </c>
      <c r="H3" s="11" t="s">
        <v>35</v>
      </c>
      <c r="I3" s="11" t="s">
        <v>31</v>
      </c>
      <c r="J3" s="11" t="s">
        <v>32</v>
      </c>
      <c r="K3" s="11" t="s">
        <v>33</v>
      </c>
      <c r="L3" s="11" t="s">
        <v>47</v>
      </c>
      <c r="M3" s="12" t="s">
        <v>4</v>
      </c>
      <c r="N3" s="11" t="s">
        <v>46</v>
      </c>
      <c r="O3" s="11" t="s">
        <v>5</v>
      </c>
    </row>
    <row r="4" spans="1:15" ht="15.75" x14ac:dyDescent="0.25">
      <c r="A4" s="13" t="s">
        <v>6</v>
      </c>
      <c r="B4" s="14">
        <f>C4+H4+M4</f>
        <v>7566.8</v>
      </c>
      <c r="C4" s="15">
        <v>6875.5</v>
      </c>
      <c r="D4" s="6">
        <v>6724.4</v>
      </c>
      <c r="E4" s="6">
        <v>4914.5</v>
      </c>
      <c r="F4" s="6">
        <v>952.83</v>
      </c>
      <c r="G4" s="6">
        <v>10</v>
      </c>
      <c r="H4" s="15">
        <v>654</v>
      </c>
      <c r="I4" s="6">
        <v>113.5</v>
      </c>
      <c r="J4" s="6">
        <v>5335.56</v>
      </c>
      <c r="K4" s="6">
        <v>10</v>
      </c>
      <c r="L4" s="6">
        <v>4268.97</v>
      </c>
      <c r="M4" s="15">
        <v>37.299999999999997</v>
      </c>
      <c r="N4" s="16">
        <v>1242.2</v>
      </c>
      <c r="O4" s="16">
        <v>0.03</v>
      </c>
    </row>
    <row r="5" spans="1:15" ht="15.75" x14ac:dyDescent="0.25">
      <c r="A5" s="13" t="s">
        <v>7</v>
      </c>
      <c r="B5" s="14">
        <f t="shared" ref="B5:B25" si="0">C5+H5+M5</f>
        <v>3197.6</v>
      </c>
      <c r="C5" s="15">
        <v>2469.6</v>
      </c>
      <c r="D5" s="6">
        <v>6724.4</v>
      </c>
      <c r="E5" s="6">
        <v>4914.5</v>
      </c>
      <c r="F5" s="6">
        <v>342.24</v>
      </c>
      <c r="G5" s="6">
        <v>10</v>
      </c>
      <c r="H5" s="15">
        <v>688.4</v>
      </c>
      <c r="I5" s="6">
        <v>119.47</v>
      </c>
      <c r="J5" s="6">
        <v>5335.56</v>
      </c>
      <c r="K5" s="6">
        <v>10</v>
      </c>
      <c r="L5" s="6">
        <v>4268.97</v>
      </c>
      <c r="M5" s="15">
        <v>39.6</v>
      </c>
      <c r="N5" s="16">
        <v>1321.57</v>
      </c>
      <c r="O5" s="16">
        <v>0.03</v>
      </c>
    </row>
    <row r="6" spans="1:15" ht="15.75" x14ac:dyDescent="0.25">
      <c r="A6" s="13" t="s">
        <v>8</v>
      </c>
      <c r="B6" s="14">
        <f t="shared" si="0"/>
        <v>5521.4000000000005</v>
      </c>
      <c r="C6" s="15">
        <f>5224+0.1</f>
        <v>5224.1000000000004</v>
      </c>
      <c r="D6" s="6">
        <v>6724.4</v>
      </c>
      <c r="E6" s="6">
        <v>4914.5</v>
      </c>
      <c r="F6" s="6">
        <v>723.96</v>
      </c>
      <c r="G6" s="6">
        <v>10</v>
      </c>
      <c r="H6" s="15">
        <v>261.7</v>
      </c>
      <c r="I6" s="6">
        <v>45.42</v>
      </c>
      <c r="J6" s="6">
        <v>5335.56</v>
      </c>
      <c r="K6" s="6">
        <v>10</v>
      </c>
      <c r="L6" s="6">
        <v>4268.97</v>
      </c>
      <c r="M6" s="15">
        <v>35.6</v>
      </c>
      <c r="N6" s="16">
        <v>1187.8</v>
      </c>
      <c r="O6" s="16">
        <v>0.03</v>
      </c>
    </row>
    <row r="7" spans="1:15" ht="15.75" x14ac:dyDescent="0.25">
      <c r="A7" s="13" t="s">
        <v>9</v>
      </c>
      <c r="B7" s="14">
        <f t="shared" si="0"/>
        <v>4712.9000000000005</v>
      </c>
      <c r="C7" s="15">
        <v>3290.3</v>
      </c>
      <c r="D7" s="6">
        <v>6724.4</v>
      </c>
      <c r="E7" s="6">
        <v>4914.5</v>
      </c>
      <c r="F7" s="6">
        <v>455.98</v>
      </c>
      <c r="G7" s="6">
        <v>10</v>
      </c>
      <c r="H7" s="15">
        <v>1383</v>
      </c>
      <c r="I7" s="6">
        <v>240</v>
      </c>
      <c r="J7" s="6">
        <v>5335.56</v>
      </c>
      <c r="K7" s="6">
        <v>10</v>
      </c>
      <c r="L7" s="6">
        <v>4268.97</v>
      </c>
      <c r="M7" s="15">
        <v>39.6</v>
      </c>
      <c r="N7" s="16">
        <v>1321.57</v>
      </c>
      <c r="O7" s="16">
        <v>0.03</v>
      </c>
    </row>
    <row r="8" spans="1:15" ht="15.75" x14ac:dyDescent="0.25">
      <c r="A8" s="13" t="s">
        <v>10</v>
      </c>
      <c r="B8" s="14">
        <f t="shared" si="0"/>
        <v>888.4</v>
      </c>
      <c r="C8" s="15">
        <f>637.4+0.1</f>
        <v>637.5</v>
      </c>
      <c r="D8" s="6">
        <v>6724.4</v>
      </c>
      <c r="E8" s="6">
        <v>4914.5</v>
      </c>
      <c r="F8" s="6">
        <v>88.34</v>
      </c>
      <c r="G8" s="6">
        <v>10</v>
      </c>
      <c r="H8" s="15">
        <v>215.3</v>
      </c>
      <c r="I8" s="6">
        <v>37.369999999999997</v>
      </c>
      <c r="J8" s="6">
        <v>5335.56</v>
      </c>
      <c r="K8" s="6">
        <v>10</v>
      </c>
      <c r="L8" s="6">
        <v>4268.97</v>
      </c>
      <c r="M8" s="15">
        <v>35.6</v>
      </c>
      <c r="N8" s="16">
        <v>1187.8</v>
      </c>
      <c r="O8" s="16">
        <v>0.03</v>
      </c>
    </row>
    <row r="9" spans="1:15" ht="15.75" x14ac:dyDescent="0.25">
      <c r="A9" s="13" t="s">
        <v>11</v>
      </c>
      <c r="B9" s="14">
        <f t="shared" si="0"/>
        <v>828.5</v>
      </c>
      <c r="C9" s="15">
        <v>655.4</v>
      </c>
      <c r="D9" s="6">
        <v>6724.4</v>
      </c>
      <c r="E9" s="6">
        <v>4914.5</v>
      </c>
      <c r="F9" s="6">
        <v>90.83</v>
      </c>
      <c r="G9" s="6">
        <v>10</v>
      </c>
      <c r="H9" s="15">
        <v>139.1</v>
      </c>
      <c r="I9" s="6">
        <v>24.14</v>
      </c>
      <c r="J9" s="6">
        <v>5335.56</v>
      </c>
      <c r="K9" s="6">
        <v>10</v>
      </c>
      <c r="L9" s="6">
        <v>4268.97</v>
      </c>
      <c r="M9" s="15">
        <v>34</v>
      </c>
      <c r="N9" s="16">
        <v>1133.4100000000001</v>
      </c>
      <c r="O9" s="16">
        <v>0.03</v>
      </c>
    </row>
    <row r="10" spans="1:15" ht="15.75" x14ac:dyDescent="0.25">
      <c r="A10" s="13" t="s">
        <v>12</v>
      </c>
      <c r="B10" s="14">
        <f t="shared" si="0"/>
        <v>992.2</v>
      </c>
      <c r="C10" s="15">
        <v>822.2</v>
      </c>
      <c r="D10" s="6">
        <v>6724.4</v>
      </c>
      <c r="E10" s="6">
        <v>4914.5</v>
      </c>
      <c r="F10" s="6">
        <v>113.94</v>
      </c>
      <c r="G10" s="6">
        <v>10</v>
      </c>
      <c r="H10" s="15">
        <v>134.4</v>
      </c>
      <c r="I10" s="6">
        <v>23.32</v>
      </c>
      <c r="J10" s="6">
        <v>5335.56</v>
      </c>
      <c r="K10" s="6">
        <v>10</v>
      </c>
      <c r="L10" s="6">
        <v>4268.97</v>
      </c>
      <c r="M10" s="15">
        <v>35.6</v>
      </c>
      <c r="N10" s="16">
        <v>1187.8</v>
      </c>
      <c r="O10" s="16">
        <v>0.03</v>
      </c>
    </row>
    <row r="11" spans="1:15" ht="15.75" x14ac:dyDescent="0.25">
      <c r="A11" s="13" t="s">
        <v>13</v>
      </c>
      <c r="B11" s="14">
        <f t="shared" si="0"/>
        <v>336.5</v>
      </c>
      <c r="C11" s="15">
        <v>168.1</v>
      </c>
      <c r="D11" s="6">
        <v>6724.4</v>
      </c>
      <c r="E11" s="6">
        <v>4914.5</v>
      </c>
      <c r="F11" s="6">
        <v>23.302</v>
      </c>
      <c r="G11" s="6">
        <v>10</v>
      </c>
      <c r="H11" s="15">
        <v>134.4</v>
      </c>
      <c r="I11" s="6">
        <v>23.32</v>
      </c>
      <c r="J11" s="6">
        <v>5335.56</v>
      </c>
      <c r="K11" s="6">
        <v>10</v>
      </c>
      <c r="L11" s="6">
        <v>4268.97</v>
      </c>
      <c r="M11" s="15">
        <v>34</v>
      </c>
      <c r="N11" s="16">
        <v>1133.4100000000001</v>
      </c>
      <c r="O11" s="16">
        <v>0.03</v>
      </c>
    </row>
    <row r="12" spans="1:15" ht="15.75" x14ac:dyDescent="0.25">
      <c r="A12" s="13" t="s">
        <v>14</v>
      </c>
      <c r="B12" s="14">
        <f t="shared" si="0"/>
        <v>1251.2</v>
      </c>
      <c r="C12" s="15">
        <v>1085.2</v>
      </c>
      <c r="D12" s="6">
        <v>6724.4</v>
      </c>
      <c r="E12" s="6">
        <v>4914.5</v>
      </c>
      <c r="F12" s="6">
        <v>150.38999999999999</v>
      </c>
      <c r="G12" s="6">
        <v>10</v>
      </c>
      <c r="H12" s="15">
        <v>132</v>
      </c>
      <c r="I12" s="6">
        <v>22.91</v>
      </c>
      <c r="J12" s="6">
        <v>5335.56</v>
      </c>
      <c r="K12" s="6">
        <v>10</v>
      </c>
      <c r="L12" s="6">
        <v>4268.97</v>
      </c>
      <c r="M12" s="15">
        <v>34</v>
      </c>
      <c r="N12" s="16">
        <v>1133.4100000000001</v>
      </c>
      <c r="O12" s="16">
        <v>0.03</v>
      </c>
    </row>
    <row r="13" spans="1:15" ht="15.75" x14ac:dyDescent="0.25">
      <c r="A13" s="13" t="s">
        <v>15</v>
      </c>
      <c r="B13" s="14">
        <f t="shared" si="0"/>
        <v>1730.6</v>
      </c>
      <c r="C13" s="15">
        <v>1430.9</v>
      </c>
      <c r="D13" s="6">
        <v>6724.4</v>
      </c>
      <c r="E13" s="6">
        <v>4914.5</v>
      </c>
      <c r="F13" s="6">
        <v>198.30199999999999</v>
      </c>
      <c r="G13" s="6">
        <v>10</v>
      </c>
      <c r="H13" s="15">
        <v>264.10000000000002</v>
      </c>
      <c r="I13" s="6">
        <v>45.83</v>
      </c>
      <c r="J13" s="6">
        <v>5335.56</v>
      </c>
      <c r="K13" s="6">
        <v>10</v>
      </c>
      <c r="L13" s="6">
        <v>4268.97</v>
      </c>
      <c r="M13" s="15">
        <v>35.6</v>
      </c>
      <c r="N13" s="16">
        <v>1187.8</v>
      </c>
      <c r="O13" s="16">
        <v>0.03</v>
      </c>
    </row>
    <row r="14" spans="1:15" ht="15.75" x14ac:dyDescent="0.25">
      <c r="A14" s="13" t="s">
        <v>16</v>
      </c>
      <c r="B14" s="14">
        <f t="shared" si="0"/>
        <v>3223.1</v>
      </c>
      <c r="C14" s="15">
        <v>3054.7</v>
      </c>
      <c r="D14" s="6">
        <v>6724.4</v>
      </c>
      <c r="E14" s="6">
        <v>4914.5</v>
      </c>
      <c r="F14" s="6">
        <v>423.33</v>
      </c>
      <c r="G14" s="6">
        <v>10</v>
      </c>
      <c r="H14" s="15">
        <v>134.4</v>
      </c>
      <c r="I14" s="6">
        <v>23.32</v>
      </c>
      <c r="J14" s="6">
        <v>5335.56</v>
      </c>
      <c r="K14" s="6">
        <v>10</v>
      </c>
      <c r="L14" s="6">
        <v>4268.97</v>
      </c>
      <c r="M14" s="15">
        <v>34</v>
      </c>
      <c r="N14" s="16">
        <v>1133.4100000000001</v>
      </c>
      <c r="O14" s="16">
        <v>0.03</v>
      </c>
    </row>
    <row r="15" spans="1:15" ht="15.75" x14ac:dyDescent="0.25">
      <c r="A15" s="13" t="s">
        <v>17</v>
      </c>
      <c r="B15" s="14">
        <f t="shared" si="0"/>
        <v>451.79999999999995</v>
      </c>
      <c r="C15" s="15">
        <f>303-0.1</f>
        <v>302.89999999999998</v>
      </c>
      <c r="D15" s="6">
        <v>6724.4</v>
      </c>
      <c r="E15" s="6">
        <v>4914.5</v>
      </c>
      <c r="F15" s="6">
        <v>41.989999999999995</v>
      </c>
      <c r="G15" s="6">
        <v>10</v>
      </c>
      <c r="H15" s="15">
        <v>117.4</v>
      </c>
      <c r="I15" s="6">
        <v>20.37</v>
      </c>
      <c r="J15" s="6">
        <v>5335.56</v>
      </c>
      <c r="K15" s="6">
        <v>10</v>
      </c>
      <c r="L15" s="6">
        <v>4268.97</v>
      </c>
      <c r="M15" s="15">
        <v>31.5</v>
      </c>
      <c r="N15" s="16">
        <v>1048.8</v>
      </c>
      <c r="O15" s="16">
        <v>0.03</v>
      </c>
    </row>
    <row r="16" spans="1:15" ht="15.75" x14ac:dyDescent="0.25">
      <c r="A16" s="13" t="s">
        <v>18</v>
      </c>
      <c r="B16" s="14">
        <f t="shared" si="0"/>
        <v>1355.2</v>
      </c>
      <c r="C16" s="15">
        <v>1131</v>
      </c>
      <c r="D16" s="6">
        <v>6724.4</v>
      </c>
      <c r="E16" s="6">
        <v>4914.5</v>
      </c>
      <c r="F16" s="6">
        <v>156.74</v>
      </c>
      <c r="G16" s="6">
        <v>10</v>
      </c>
      <c r="H16" s="15">
        <v>190.2</v>
      </c>
      <c r="I16" s="6">
        <v>33</v>
      </c>
      <c r="J16" s="6">
        <v>5335.56</v>
      </c>
      <c r="K16" s="6">
        <v>10</v>
      </c>
      <c r="L16" s="6">
        <v>4268.97</v>
      </c>
      <c r="M16" s="15">
        <v>34</v>
      </c>
      <c r="N16" s="16">
        <v>1133.4100000000001</v>
      </c>
      <c r="O16" s="16">
        <v>0.03</v>
      </c>
    </row>
    <row r="17" spans="1:15" s="4" customFormat="1" ht="15.75" x14ac:dyDescent="0.25">
      <c r="A17" s="13" t="s">
        <v>19</v>
      </c>
      <c r="B17" s="14">
        <f t="shared" si="0"/>
        <v>604.6</v>
      </c>
      <c r="C17" s="15">
        <f>314.6+0.1</f>
        <v>314.70000000000005</v>
      </c>
      <c r="D17" s="6">
        <v>6724.4</v>
      </c>
      <c r="E17" s="6">
        <v>4914.5</v>
      </c>
      <c r="F17" s="6">
        <v>43.601999999999997</v>
      </c>
      <c r="G17" s="6">
        <v>10</v>
      </c>
      <c r="H17" s="15">
        <v>251.3</v>
      </c>
      <c r="I17" s="6">
        <v>43.61</v>
      </c>
      <c r="J17" s="6">
        <v>5335.56</v>
      </c>
      <c r="K17" s="6">
        <v>10</v>
      </c>
      <c r="L17" s="6">
        <v>4268.97</v>
      </c>
      <c r="M17" s="15">
        <v>38.6</v>
      </c>
      <c r="N17" s="16">
        <v>1287.97</v>
      </c>
      <c r="O17" s="16">
        <v>0.03</v>
      </c>
    </row>
    <row r="18" spans="1:15" s="4" customFormat="1" ht="15.75" x14ac:dyDescent="0.25">
      <c r="A18" s="13" t="s">
        <v>20</v>
      </c>
      <c r="B18" s="14">
        <f t="shared" si="0"/>
        <v>818.9</v>
      </c>
      <c r="C18" s="15">
        <v>493.6</v>
      </c>
      <c r="D18" s="6">
        <v>6724.4</v>
      </c>
      <c r="E18" s="6">
        <v>4914.5</v>
      </c>
      <c r="F18" s="6">
        <v>68.400000000000006</v>
      </c>
      <c r="G18" s="6">
        <v>10</v>
      </c>
      <c r="H18" s="15">
        <v>286.7</v>
      </c>
      <c r="I18" s="6">
        <v>49.75</v>
      </c>
      <c r="J18" s="6">
        <v>5335.56</v>
      </c>
      <c r="K18" s="6">
        <v>10</v>
      </c>
      <c r="L18" s="6">
        <v>4268.97</v>
      </c>
      <c r="M18" s="15">
        <v>38.6</v>
      </c>
      <c r="N18" s="16">
        <v>1287.97</v>
      </c>
      <c r="O18" s="16">
        <v>0.03</v>
      </c>
    </row>
    <row r="19" spans="1:15" ht="15.75" x14ac:dyDescent="0.25">
      <c r="A19" s="13" t="s">
        <v>21</v>
      </c>
      <c r="B19" s="14">
        <f t="shared" si="0"/>
        <v>2833.5</v>
      </c>
      <c r="C19" s="15">
        <v>2444.1</v>
      </c>
      <c r="D19" s="6">
        <v>6724.4</v>
      </c>
      <c r="E19" s="6">
        <v>4914.5</v>
      </c>
      <c r="F19" s="6">
        <v>338.71000000000004</v>
      </c>
      <c r="G19" s="6">
        <v>10</v>
      </c>
      <c r="H19" s="15">
        <v>355.4</v>
      </c>
      <c r="I19" s="6">
        <v>61.67</v>
      </c>
      <c r="J19" s="6">
        <v>5335.56</v>
      </c>
      <c r="K19" s="6">
        <v>10</v>
      </c>
      <c r="L19" s="6">
        <v>4268.97</v>
      </c>
      <c r="M19" s="15">
        <v>34</v>
      </c>
      <c r="N19" s="16">
        <v>1133.4100000000001</v>
      </c>
      <c r="O19" s="16">
        <v>0.03</v>
      </c>
    </row>
    <row r="20" spans="1:15" ht="15.75" x14ac:dyDescent="0.25">
      <c r="A20" s="13" t="s">
        <v>22</v>
      </c>
      <c r="B20" s="14">
        <f t="shared" si="0"/>
        <v>2307.6999999999998</v>
      </c>
      <c r="C20" s="15">
        <v>1607.8</v>
      </c>
      <c r="D20" s="6">
        <v>6724.4</v>
      </c>
      <c r="E20" s="6">
        <v>4914.5</v>
      </c>
      <c r="F20" s="6">
        <v>222.81</v>
      </c>
      <c r="G20" s="6">
        <v>10</v>
      </c>
      <c r="H20" s="15">
        <v>665.9</v>
      </c>
      <c r="I20" s="6">
        <v>115.56</v>
      </c>
      <c r="J20" s="6">
        <v>5335.56</v>
      </c>
      <c r="K20" s="6">
        <v>10</v>
      </c>
      <c r="L20" s="6">
        <v>4268.97</v>
      </c>
      <c r="M20" s="15">
        <v>34</v>
      </c>
      <c r="N20" s="16">
        <v>1133.4100000000001</v>
      </c>
      <c r="O20" s="16">
        <v>0.03</v>
      </c>
    </row>
    <row r="21" spans="1:15" ht="15.75" x14ac:dyDescent="0.25">
      <c r="A21" s="13" t="s">
        <v>23</v>
      </c>
      <c r="B21" s="14">
        <f t="shared" si="0"/>
        <v>4717.1000000000004</v>
      </c>
      <c r="C21" s="15">
        <v>4359.2</v>
      </c>
      <c r="D21" s="6">
        <v>6724.4</v>
      </c>
      <c r="E21" s="6">
        <v>4914.5</v>
      </c>
      <c r="F21" s="6">
        <v>604.12</v>
      </c>
      <c r="G21" s="6">
        <v>10</v>
      </c>
      <c r="H21" s="15">
        <v>320.60000000000002</v>
      </c>
      <c r="I21" s="6">
        <v>55.64</v>
      </c>
      <c r="J21" s="6">
        <v>5335.56</v>
      </c>
      <c r="K21" s="6">
        <v>10</v>
      </c>
      <c r="L21" s="6">
        <v>4268.97</v>
      </c>
      <c r="M21" s="15">
        <v>37.299999999999997</v>
      </c>
      <c r="N21" s="16">
        <v>1242.2</v>
      </c>
      <c r="O21" s="16">
        <v>0.03</v>
      </c>
    </row>
    <row r="22" spans="1:15" ht="15.75" x14ac:dyDescent="0.25">
      <c r="A22" s="13" t="s">
        <v>24</v>
      </c>
      <c r="B22" s="14">
        <f t="shared" si="0"/>
        <v>2236.1</v>
      </c>
      <c r="C22" s="15">
        <v>1680.8</v>
      </c>
      <c r="D22" s="6">
        <v>6724.4</v>
      </c>
      <c r="E22" s="6">
        <v>4914.5</v>
      </c>
      <c r="F22" s="6">
        <v>232.93</v>
      </c>
      <c r="G22" s="6">
        <v>10</v>
      </c>
      <c r="H22" s="15">
        <v>521.29999999999995</v>
      </c>
      <c r="I22" s="6">
        <v>90.46</v>
      </c>
      <c r="J22" s="6">
        <v>5335.56</v>
      </c>
      <c r="K22" s="6">
        <v>10</v>
      </c>
      <c r="L22" s="6">
        <v>4268.97</v>
      </c>
      <c r="M22" s="15">
        <v>34</v>
      </c>
      <c r="N22" s="16">
        <v>1133.4100000000001</v>
      </c>
      <c r="O22" s="16">
        <v>0.03</v>
      </c>
    </row>
    <row r="23" spans="1:15" ht="15.75" x14ac:dyDescent="0.25">
      <c r="A23" s="13" t="s">
        <v>25</v>
      </c>
      <c r="B23" s="14">
        <f t="shared" si="0"/>
        <v>4475.8</v>
      </c>
      <c r="C23" s="15">
        <f>3880.8-0.1</f>
        <v>3880.7000000000003</v>
      </c>
      <c r="D23" s="6">
        <v>6724.4</v>
      </c>
      <c r="E23" s="6">
        <v>4914.5</v>
      </c>
      <c r="F23" s="6">
        <v>537.81000000000006</v>
      </c>
      <c r="G23" s="6">
        <v>10</v>
      </c>
      <c r="H23" s="15">
        <v>561.1</v>
      </c>
      <c r="I23" s="6">
        <v>97.37</v>
      </c>
      <c r="J23" s="6">
        <v>5335.56</v>
      </c>
      <c r="K23" s="6">
        <v>10</v>
      </c>
      <c r="L23" s="6">
        <v>4268.97</v>
      </c>
      <c r="M23" s="15">
        <v>34</v>
      </c>
      <c r="N23" s="16">
        <v>1133.4100000000001</v>
      </c>
      <c r="O23" s="16">
        <v>0.03</v>
      </c>
    </row>
    <row r="24" spans="1:15" ht="15.75" x14ac:dyDescent="0.25">
      <c r="A24" s="13" t="s">
        <v>26</v>
      </c>
      <c r="B24" s="14">
        <f t="shared" si="0"/>
        <v>2993.8</v>
      </c>
      <c r="C24" s="15">
        <v>1966.9</v>
      </c>
      <c r="D24" s="6">
        <v>6724.4</v>
      </c>
      <c r="E24" s="6">
        <v>4914.5</v>
      </c>
      <c r="F24" s="6">
        <v>272.58</v>
      </c>
      <c r="G24" s="6">
        <v>10</v>
      </c>
      <c r="H24" s="15">
        <v>992.9</v>
      </c>
      <c r="I24" s="6">
        <v>172.3</v>
      </c>
      <c r="J24" s="6">
        <v>5335.56</v>
      </c>
      <c r="K24" s="6">
        <v>10</v>
      </c>
      <c r="L24" s="6">
        <v>4268.97</v>
      </c>
      <c r="M24" s="15">
        <v>34</v>
      </c>
      <c r="N24" s="16">
        <v>1133.4100000000001</v>
      </c>
      <c r="O24" s="16">
        <v>0.03</v>
      </c>
    </row>
    <row r="25" spans="1:15" ht="15.75" x14ac:dyDescent="0.25">
      <c r="A25" s="13" t="s">
        <v>27</v>
      </c>
      <c r="B25" s="14">
        <f t="shared" si="0"/>
        <v>8300.4</v>
      </c>
      <c r="C25" s="15">
        <v>7158.3</v>
      </c>
      <c r="D25" s="6">
        <v>6724.4</v>
      </c>
      <c r="E25" s="6">
        <v>4914.5</v>
      </c>
      <c r="F25" s="6">
        <v>992.02</v>
      </c>
      <c r="G25" s="6">
        <v>10</v>
      </c>
      <c r="H25" s="15">
        <v>1108.0999999999999</v>
      </c>
      <c r="I25" s="6">
        <v>192.3</v>
      </c>
      <c r="J25" s="6">
        <v>5335.56</v>
      </c>
      <c r="K25" s="6">
        <v>10</v>
      </c>
      <c r="L25" s="6">
        <v>4268.97</v>
      </c>
      <c r="M25" s="15">
        <v>34</v>
      </c>
      <c r="N25" s="16">
        <v>1133.4100000000001</v>
      </c>
      <c r="O25" s="16">
        <v>0.03</v>
      </c>
    </row>
    <row r="26" spans="1:15" ht="15.75" x14ac:dyDescent="0.25">
      <c r="A26" s="20" t="s">
        <v>52</v>
      </c>
      <c r="B26" s="17">
        <f>SUM(B4:B25)</f>
        <v>61344.1</v>
      </c>
      <c r="C26" s="18">
        <f>SUM(C4:C25)</f>
        <v>51053.500000000007</v>
      </c>
      <c r="D26" s="18"/>
      <c r="E26" s="18"/>
      <c r="F26" s="18"/>
      <c r="G26" s="18"/>
      <c r="H26" s="18">
        <f>SUM(H4:H25)</f>
        <v>9511.7000000000007</v>
      </c>
      <c r="I26" s="18"/>
      <c r="J26" s="18"/>
      <c r="K26" s="18"/>
      <c r="L26" s="18"/>
      <c r="M26" s="18">
        <f>SUM(M4:M25)</f>
        <v>778.9</v>
      </c>
      <c r="N26" s="18"/>
      <c r="O26" s="18"/>
    </row>
    <row r="28" spans="1:15" x14ac:dyDescent="0.25">
      <c r="B28" s="5"/>
    </row>
    <row r="29" spans="1:15" x14ac:dyDescent="0.25">
      <c r="B29" s="5"/>
      <c r="F29" s="5"/>
    </row>
    <row r="30" spans="1:15" x14ac:dyDescent="0.25">
      <c r="B30" s="5"/>
    </row>
    <row r="31" spans="1:15" x14ac:dyDescent="0.25">
      <c r="B31" s="5"/>
      <c r="H31"/>
    </row>
    <row r="32" spans="1:15" x14ac:dyDescent="0.25">
      <c r="B32" s="5"/>
      <c r="H32"/>
    </row>
    <row r="33" spans="2:8" x14ac:dyDescent="0.25">
      <c r="B33" s="5"/>
      <c r="H33"/>
    </row>
    <row r="34" spans="2:8" x14ac:dyDescent="0.25">
      <c r="B34" s="5"/>
      <c r="H34"/>
    </row>
    <row r="35" spans="2:8" x14ac:dyDescent="0.25">
      <c r="B35" s="5"/>
      <c r="H35"/>
    </row>
    <row r="36" spans="2:8" x14ac:dyDescent="0.25">
      <c r="B36" s="5"/>
      <c r="H36"/>
    </row>
    <row r="37" spans="2:8" x14ac:dyDescent="0.25">
      <c r="B37" s="5"/>
      <c r="H37"/>
    </row>
    <row r="38" spans="2:8" x14ac:dyDescent="0.25">
      <c r="B38" s="5"/>
      <c r="H38"/>
    </row>
    <row r="39" spans="2:8" x14ac:dyDescent="0.25">
      <c r="B39" s="5"/>
      <c r="H39"/>
    </row>
    <row r="40" spans="2:8" x14ac:dyDescent="0.25">
      <c r="B40" s="5"/>
      <c r="H40"/>
    </row>
    <row r="41" spans="2:8" x14ac:dyDescent="0.25">
      <c r="B41" s="5"/>
      <c r="H41"/>
    </row>
    <row r="42" spans="2:8" x14ac:dyDescent="0.25">
      <c r="B42" s="5"/>
      <c r="H42"/>
    </row>
    <row r="43" spans="2:8" x14ac:dyDescent="0.25">
      <c r="B43" s="5"/>
      <c r="H43"/>
    </row>
    <row r="44" spans="2:8" x14ac:dyDescent="0.25">
      <c r="B44" s="5"/>
      <c r="H44"/>
    </row>
    <row r="45" spans="2:8" x14ac:dyDescent="0.25">
      <c r="B45" s="5"/>
      <c r="H45"/>
    </row>
    <row r="46" spans="2:8" x14ac:dyDescent="0.25">
      <c r="H46"/>
    </row>
    <row r="47" spans="2:8" x14ac:dyDescent="0.25">
      <c r="H47"/>
    </row>
    <row r="48" spans="2:8" x14ac:dyDescent="0.25">
      <c r="H48"/>
    </row>
    <row r="49" spans="8:8" x14ac:dyDescent="0.25">
      <c r="H49"/>
    </row>
    <row r="50" spans="8:8" x14ac:dyDescent="0.25">
      <c r="H50"/>
    </row>
    <row r="51" spans="8:8" x14ac:dyDescent="0.25">
      <c r="H51"/>
    </row>
    <row r="52" spans="8:8" x14ac:dyDescent="0.25">
      <c r="H52"/>
    </row>
  </sheetData>
  <mergeCells count="1">
    <mergeCell ref="A1:O1"/>
  </mergeCells>
  <pageMargins left="0.19685039370078741" right="0.19685039370078741" top="0.62992125984251968" bottom="0.15748031496062992" header="0.27559055118110237" footer="0.31496062992125984"/>
  <pageSetup paperSize="9" scale="55" firstPageNumber="2330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 год</vt:lpstr>
      <vt:lpstr>2021 год</vt:lpstr>
      <vt:lpstr>2022 год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Первых Анна Николаевна</dc:creator>
  <cp:lastModifiedBy>Фрей Валентина Александровна</cp:lastModifiedBy>
  <cp:lastPrinted>2019-10-18T09:42:40Z</cp:lastPrinted>
  <dcterms:created xsi:type="dcterms:W3CDTF">2017-02-27T05:52:59Z</dcterms:created>
  <dcterms:modified xsi:type="dcterms:W3CDTF">2019-10-18T09:42:42Z</dcterms:modified>
</cp:coreProperties>
</file>